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ремонтов78\"/>
    </mc:Choice>
  </mc:AlternateContent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Лист2!$A$1:$G$71</definedName>
  </definedNames>
  <calcPr calcId="152511"/>
</workbook>
</file>

<file path=xl/calcChain.xml><?xml version="1.0" encoding="utf-8"?>
<calcChain xmlns="http://schemas.openxmlformats.org/spreadsheetml/2006/main">
  <c r="E57" i="1" l="1"/>
  <c r="E74" i="1"/>
  <c r="E73" i="1"/>
  <c r="E72" i="1"/>
  <c r="E47" i="1"/>
  <c r="E48" i="1"/>
  <c r="E49" i="1"/>
  <c r="E50" i="1"/>
  <c r="E18" i="1"/>
  <c r="E19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6" i="1"/>
  <c r="E53" i="1"/>
  <c r="E54" i="1"/>
  <c r="E55" i="1"/>
  <c r="E56" i="1"/>
  <c r="E58" i="1"/>
  <c r="E59" i="1"/>
  <c r="E60" i="1"/>
  <c r="E61" i="1"/>
  <c r="E62" i="1"/>
  <c r="E65" i="1"/>
  <c r="E66" i="1"/>
  <c r="E67" i="1"/>
  <c r="E68" i="1"/>
  <c r="E69" i="1"/>
  <c r="E70" i="1"/>
  <c r="E71" i="1"/>
  <c r="E9" i="1"/>
  <c r="E10" i="1"/>
  <c r="E11" i="1"/>
  <c r="E12" i="1"/>
  <c r="E13" i="1"/>
  <c r="E14" i="1"/>
  <c r="E15" i="1"/>
  <c r="E16" i="1"/>
  <c r="E17" i="1"/>
  <c r="E8" i="1"/>
  <c r="E75" i="1" l="1"/>
  <c r="E20" i="1"/>
  <c r="E44" i="1"/>
  <c r="E63" i="1"/>
  <c r="E51" i="1"/>
  <c r="E29" i="1"/>
  <c r="G75" i="3"/>
  <c r="F75" i="3"/>
  <c r="E75" i="3"/>
  <c r="F74" i="3"/>
  <c r="G74" i="3" s="1"/>
  <c r="E74" i="3"/>
  <c r="G73" i="3"/>
  <c r="F73" i="3"/>
  <c r="E73" i="3"/>
  <c r="F72" i="3"/>
  <c r="G72" i="3" s="1"/>
  <c r="E72" i="3"/>
  <c r="G71" i="3"/>
  <c r="F71" i="3"/>
  <c r="E71" i="3"/>
  <c r="F70" i="3"/>
  <c r="G70" i="3" s="1"/>
  <c r="E70" i="3"/>
  <c r="G69" i="3"/>
  <c r="G77" i="3" s="1"/>
  <c r="F69" i="3"/>
  <c r="F77" i="3" s="1"/>
  <c r="E69" i="3"/>
  <c r="F66" i="3"/>
  <c r="G66" i="3" s="1"/>
  <c r="E66" i="3"/>
  <c r="G65" i="3"/>
  <c r="F65" i="3"/>
  <c r="E65" i="3"/>
  <c r="F64" i="3"/>
  <c r="G64" i="3" s="1"/>
  <c r="E64" i="3"/>
  <c r="G63" i="3"/>
  <c r="F63" i="3"/>
  <c r="E63" i="3"/>
  <c r="F62" i="3"/>
  <c r="G62" i="3" s="1"/>
  <c r="E62" i="3"/>
  <c r="G61" i="3"/>
  <c r="G67" i="3" s="1"/>
  <c r="F61" i="3"/>
  <c r="F67" i="3" s="1"/>
  <c r="E61" i="3"/>
  <c r="F58" i="3"/>
  <c r="G58" i="3" s="1"/>
  <c r="E58" i="3"/>
  <c r="G57" i="3"/>
  <c r="F57" i="3"/>
  <c r="E57" i="3"/>
  <c r="F56" i="3"/>
  <c r="G56" i="3" s="1"/>
  <c r="E56" i="3"/>
  <c r="G55" i="3"/>
  <c r="F55" i="3"/>
  <c r="E55" i="3"/>
  <c r="F54" i="3"/>
  <c r="G54" i="3" s="1"/>
  <c r="E54" i="3"/>
  <c r="G53" i="3"/>
  <c r="F53" i="3"/>
  <c r="E53" i="3"/>
  <c r="F52" i="3"/>
  <c r="F59" i="3" s="1"/>
  <c r="E52" i="3"/>
  <c r="G48" i="3"/>
  <c r="F48" i="3"/>
  <c r="E48" i="3"/>
  <c r="F47" i="3"/>
  <c r="F49" i="3" s="1"/>
  <c r="E47" i="3"/>
  <c r="G43" i="3"/>
  <c r="F43" i="3"/>
  <c r="E43" i="3"/>
  <c r="F42" i="3"/>
  <c r="G42" i="3" s="1"/>
  <c r="E42" i="3"/>
  <c r="G41" i="3"/>
  <c r="F41" i="3"/>
  <c r="E41" i="3"/>
  <c r="F40" i="3"/>
  <c r="G40" i="3" s="1"/>
  <c r="E40" i="3"/>
  <c r="G39" i="3"/>
  <c r="F39" i="3"/>
  <c r="E39" i="3"/>
  <c r="F38" i="3"/>
  <c r="G38" i="3" s="1"/>
  <c r="E38" i="3"/>
  <c r="G37" i="3"/>
  <c r="G44" i="3" s="1"/>
  <c r="F37" i="3"/>
  <c r="F44" i="3" s="1"/>
  <c r="E37" i="3"/>
  <c r="F32" i="3"/>
  <c r="G32" i="3" s="1"/>
  <c r="E32" i="3"/>
  <c r="G31" i="3"/>
  <c r="F31" i="3"/>
  <c r="E31" i="3"/>
  <c r="F30" i="3"/>
  <c r="F34" i="3" s="1"/>
  <c r="E30" i="3"/>
  <c r="G29" i="3"/>
  <c r="F29" i="3"/>
  <c r="E29" i="3"/>
  <c r="F25" i="3"/>
  <c r="G25" i="3" s="1"/>
  <c r="E25" i="3"/>
  <c r="G24" i="3"/>
  <c r="F24" i="3"/>
  <c r="E24" i="3"/>
  <c r="F23" i="3"/>
  <c r="G23" i="3" s="1"/>
  <c r="E23" i="3"/>
  <c r="G22" i="3"/>
  <c r="F22" i="3"/>
  <c r="E22" i="3"/>
  <c r="F21" i="3"/>
  <c r="G21" i="3" s="1"/>
  <c r="E21" i="3"/>
  <c r="G20" i="3"/>
  <c r="F20" i="3"/>
  <c r="E20" i="3"/>
  <c r="F19" i="3"/>
  <c r="F26" i="3" s="1"/>
  <c r="E19" i="3"/>
  <c r="G15" i="3"/>
  <c r="F15" i="3"/>
  <c r="E15" i="3"/>
  <c r="F14" i="3"/>
  <c r="G14" i="3" s="1"/>
  <c r="E14" i="3"/>
  <c r="G13" i="3"/>
  <c r="F13" i="3"/>
  <c r="E13" i="3"/>
  <c r="F12" i="3"/>
  <c r="G12" i="3" s="1"/>
  <c r="E12" i="3"/>
  <c r="G11" i="3"/>
  <c r="G17" i="3" s="1"/>
  <c r="F11" i="3"/>
  <c r="E11" i="3"/>
  <c r="F59" i="2"/>
  <c r="G59" i="2" s="1"/>
  <c r="E59" i="2"/>
  <c r="G58" i="2"/>
  <c r="F58" i="2"/>
  <c r="E58" i="2"/>
  <c r="F57" i="2"/>
  <c r="F61" i="2" s="1"/>
  <c r="E57" i="2"/>
  <c r="G54" i="2"/>
  <c r="F54" i="2"/>
  <c r="E54" i="2"/>
  <c r="F53" i="2"/>
  <c r="G53" i="2" s="1"/>
  <c r="E53" i="2"/>
  <c r="G52" i="2"/>
  <c r="F52" i="2"/>
  <c r="E52" i="2"/>
  <c r="F51" i="2"/>
  <c r="F55" i="2" s="1"/>
  <c r="E51" i="2"/>
  <c r="G48" i="2"/>
  <c r="F48" i="2"/>
  <c r="E48" i="2"/>
  <c r="F47" i="2"/>
  <c r="G47" i="2" s="1"/>
  <c r="E47" i="2"/>
  <c r="G46" i="2"/>
  <c r="F46" i="2"/>
  <c r="E46" i="2"/>
  <c r="F45" i="2"/>
  <c r="G45" i="2" s="1"/>
  <c r="E45" i="2"/>
  <c r="G44" i="2"/>
  <c r="G49" i="2" s="1"/>
  <c r="F44" i="2"/>
  <c r="F49" i="2" s="1"/>
  <c r="E44" i="2"/>
  <c r="F40" i="2"/>
  <c r="G40" i="2" s="1"/>
  <c r="E40" i="2"/>
  <c r="G39" i="2"/>
  <c r="F39" i="2"/>
  <c r="E39" i="2"/>
  <c r="F38" i="2"/>
  <c r="F41" i="2" s="1"/>
  <c r="E38" i="2"/>
  <c r="G37" i="2"/>
  <c r="F37" i="2"/>
  <c r="E37" i="2"/>
  <c r="F32" i="2"/>
  <c r="G32" i="2" s="1"/>
  <c r="E32" i="2"/>
  <c r="G31" i="2"/>
  <c r="F31" i="2"/>
  <c r="E31" i="2"/>
  <c r="F30" i="2"/>
  <c r="F34" i="2" s="1"/>
  <c r="E30" i="2"/>
  <c r="G29" i="2"/>
  <c r="F29" i="2"/>
  <c r="E29" i="2"/>
  <c r="F25" i="2"/>
  <c r="G25" i="2" s="1"/>
  <c r="E25" i="2"/>
  <c r="G24" i="2"/>
  <c r="F24" i="2"/>
  <c r="E24" i="2"/>
  <c r="F23" i="2"/>
  <c r="G23" i="2" s="1"/>
  <c r="E23" i="2"/>
  <c r="G22" i="2"/>
  <c r="F22" i="2"/>
  <c r="E22" i="2"/>
  <c r="F21" i="2"/>
  <c r="F26" i="2" s="1"/>
  <c r="E21" i="2"/>
  <c r="G20" i="2"/>
  <c r="F20" i="2"/>
  <c r="E20" i="2"/>
  <c r="F16" i="2"/>
  <c r="G16" i="2" s="1"/>
  <c r="E16" i="2"/>
  <c r="G15" i="2"/>
  <c r="F15" i="2"/>
  <c r="E15" i="2"/>
  <c r="F14" i="2"/>
  <c r="G14" i="2" s="1"/>
  <c r="E14" i="2"/>
  <c r="G13" i="2"/>
  <c r="F13" i="2"/>
  <c r="E13" i="2"/>
  <c r="F12" i="2"/>
  <c r="E12" i="2"/>
  <c r="E76" i="1" l="1"/>
  <c r="G12" i="2"/>
  <c r="G18" i="2" s="1"/>
  <c r="G21" i="2"/>
  <c r="G26" i="2" s="1"/>
  <c r="G30" i="2"/>
  <c r="G34" i="2" s="1"/>
  <c r="G38" i="2"/>
  <c r="G41" i="2" s="1"/>
  <c r="G51" i="2"/>
  <c r="G55" i="2" s="1"/>
  <c r="G57" i="2"/>
  <c r="G61" i="2" s="1"/>
  <c r="F17" i="3"/>
  <c r="F79" i="3" s="1"/>
  <c r="G19" i="3"/>
  <c r="G26" i="3" s="1"/>
  <c r="G30" i="3"/>
  <c r="G34" i="3" s="1"/>
  <c r="G47" i="3"/>
  <c r="G49" i="3" s="1"/>
  <c r="G52" i="3"/>
  <c r="G59" i="3" s="1"/>
  <c r="F18" i="2"/>
  <c r="F62" i="2" s="1"/>
  <c r="F64" i="2" l="1"/>
  <c r="G64" i="2" s="1"/>
  <c r="F63" i="2"/>
  <c r="F80" i="3"/>
  <c r="F81" i="3" s="1"/>
  <c r="G81" i="3" s="1"/>
</calcChain>
</file>

<file path=xl/sharedStrings.xml><?xml version="1.0" encoding="utf-8"?>
<sst xmlns="http://schemas.openxmlformats.org/spreadsheetml/2006/main" count="378" uniqueCount="131">
  <si>
    <t xml:space="preserve">НАИМЕНОВАНИЕ ЭТАПОВ РАБОТ  </t>
  </si>
  <si>
    <t>Ед. изм.</t>
  </si>
  <si>
    <t>Кол-во</t>
  </si>
  <si>
    <t>Цена за ед.</t>
  </si>
  <si>
    <t>Стоимость работ</t>
  </si>
  <si>
    <t xml:space="preserve">РЕМОНТ ПОЛА                              </t>
  </si>
  <si>
    <t>грунтование в 1 слой перед ровнителем</t>
  </si>
  <si>
    <t>м2</t>
  </si>
  <si>
    <t>ровнитель финишный до 5 мм</t>
  </si>
  <si>
    <t>грунтование в 1 слой перед укладкой кафельной плитки</t>
  </si>
  <si>
    <t>затирка кафельной плитки</t>
  </si>
  <si>
    <t xml:space="preserve">РЕМОНТ СТЕН                             </t>
  </si>
  <si>
    <t>шт.</t>
  </si>
  <si>
    <t>укладка кафельной плитки приблизительным размером 250х300мм(прямая укладка)</t>
  </si>
  <si>
    <t>пог. м.</t>
  </si>
  <si>
    <t>грунтование в 1 слой перед финишным покрытием</t>
  </si>
  <si>
    <t xml:space="preserve">САНТЕХНИЧЕСКИЕ РАБОТЫ             </t>
  </si>
  <si>
    <t>точка</t>
  </si>
  <si>
    <t>монтаж канализации от стояка</t>
  </si>
  <si>
    <t>штробление стен под сантех. трубы</t>
  </si>
  <si>
    <t>монтаж ванны с обвязкой</t>
  </si>
  <si>
    <t>шт</t>
  </si>
  <si>
    <t>РЕМОНТ ПОТОЛКА</t>
  </si>
  <si>
    <t>ЭЛЕКТРОМОНТАЖНЫЕ РАБОТЫ</t>
  </si>
  <si>
    <t>штробление под укладку электрокабеля</t>
  </si>
  <si>
    <t>м.п</t>
  </si>
  <si>
    <t>прокладка электрокабеля</t>
  </si>
  <si>
    <t>установка розеток, выключателей</t>
  </si>
  <si>
    <t>Приложение к Договору № 14\677</t>
  </si>
  <si>
    <t>от "16" июня  2014  г.</t>
  </si>
  <si>
    <t>Акт</t>
  </si>
  <si>
    <t>выполненных работ за период</t>
  </si>
  <si>
    <t>с "23" июня 2014 года по "14" июля 2014 года</t>
  </si>
  <si>
    <t>Объект</t>
  </si>
  <si>
    <t>Санкт-Петербург, проспект Луначарского</t>
  </si>
  <si>
    <t xml:space="preserve"> </t>
  </si>
  <si>
    <t>д. 13 кв. 283</t>
  </si>
  <si>
    <t>Наименование работ</t>
  </si>
  <si>
    <t>Цена за м2</t>
  </si>
  <si>
    <t>Цена со скидкой</t>
  </si>
  <si>
    <t>Стоимость</t>
  </si>
  <si>
    <t>Ст. со скидкой</t>
  </si>
  <si>
    <t>Коридор</t>
  </si>
  <si>
    <t>Демонтаж стяжки</t>
  </si>
  <si>
    <t>Монтаж ГВЛ на стены</t>
  </si>
  <si>
    <t>Грунтовка пола</t>
  </si>
  <si>
    <t>Прокладка арматуры</t>
  </si>
  <si>
    <t>Заливка стяжки</t>
  </si>
  <si>
    <t xml:space="preserve">Кухня </t>
  </si>
  <si>
    <t>Демонтаж порога</t>
  </si>
  <si>
    <t>Перенос проема двери</t>
  </si>
  <si>
    <t>Гардеробная</t>
  </si>
  <si>
    <t>Расширить проем</t>
  </si>
  <si>
    <t>Комната 1</t>
  </si>
  <si>
    <t>Комната 2</t>
  </si>
  <si>
    <t>Комната 3</t>
  </si>
  <si>
    <t>Комната 4</t>
  </si>
  <si>
    <t>ИТОГО:</t>
  </si>
  <si>
    <t>скидка</t>
  </si>
  <si>
    <t>%</t>
  </si>
  <si>
    <t>ИТОГО</t>
  </si>
  <si>
    <t>Работы выполненыв полном объеме и должном качестве.</t>
  </si>
  <si>
    <t>Подрядчик в лице Генерального директора</t>
  </si>
  <si>
    <t>Заказчик_______________________________</t>
  </si>
  <si>
    <t>________________________________________</t>
  </si>
  <si>
    <t>_______________________________________</t>
  </si>
  <si>
    <t>Гарантия на  работы- 2 года.</t>
  </si>
  <si>
    <t xml:space="preserve">Телефон для связи: 923-17-18 </t>
  </si>
  <si>
    <t>с "14" июля 2014 года по "30" июля 2014 года</t>
  </si>
  <si>
    <t>Возведение стен</t>
  </si>
  <si>
    <t>Расшивка швов потолок</t>
  </si>
  <si>
    <t>Заделка швов потолок</t>
  </si>
  <si>
    <t>Грунтовка стен</t>
  </si>
  <si>
    <t>Монтаж ГВЛ на стены на клей и саморезы</t>
  </si>
  <si>
    <t>Частичный демонтаж штукатурки</t>
  </si>
  <si>
    <t>Грунтовка откосов</t>
  </si>
  <si>
    <t>м.п.</t>
  </si>
  <si>
    <t>Монтаж откосов ГВЛ</t>
  </si>
  <si>
    <t>Грунтовка потолка</t>
  </si>
  <si>
    <t>Монтаж утеплителя на стену</t>
  </si>
  <si>
    <t>Ванна</t>
  </si>
  <si>
    <t>Возведение стенки</t>
  </si>
  <si>
    <t>Работы выполнены в полном объеме и должном качестве.</t>
  </si>
  <si>
    <t>монтаж технологического лючка</t>
  </si>
  <si>
    <t xml:space="preserve">ПРИЛОЖЕНИЕ № 1 К ДОГОВОРУ №      от  </t>
  </si>
  <si>
    <t>ДЕМОНТАЖНЫЕ РАБОТЫ</t>
  </si>
  <si>
    <t xml:space="preserve">демонтаж перегородок </t>
  </si>
  <si>
    <t xml:space="preserve">демонтаж обшивки в санузле </t>
  </si>
  <si>
    <t xml:space="preserve">демонтаж ванны </t>
  </si>
  <si>
    <t>демонтаж раковины</t>
  </si>
  <si>
    <t>демонтаж дверей</t>
  </si>
  <si>
    <t>демонтаж унитаза</t>
  </si>
  <si>
    <t>демонтаж покрытия пола</t>
  </si>
  <si>
    <t>демонтаж обоев</t>
  </si>
  <si>
    <t>расчистка потолка</t>
  </si>
  <si>
    <t>демонтаж радиаторов</t>
  </si>
  <si>
    <t>демонтаж плинтуса</t>
  </si>
  <si>
    <t>демонтаж электрощита</t>
  </si>
  <si>
    <t>укладка кафельной плитки размером 300*300 прямо</t>
  </si>
  <si>
    <t>монтаж плинтуса ( пластик)</t>
  </si>
  <si>
    <t>монтаж порожка</t>
  </si>
  <si>
    <t>зашивка стояков гхвс</t>
  </si>
  <si>
    <t>монтаж ГКЛ перегородок</t>
  </si>
  <si>
    <t xml:space="preserve">монтаж наружного угла </t>
  </si>
  <si>
    <t>заделка мест примыканий демонтируемых перегородок</t>
  </si>
  <si>
    <t>грунтование в 1 слой перед оклейкой обоев</t>
  </si>
  <si>
    <t>оклейка обоев</t>
  </si>
  <si>
    <t>устройство фартука (кухня)</t>
  </si>
  <si>
    <t xml:space="preserve">монтаж труб гвс и хвс </t>
  </si>
  <si>
    <t>монтаж раковины с обвязкой</t>
  </si>
  <si>
    <t>монтаж унитаза с обвязкой</t>
  </si>
  <si>
    <t xml:space="preserve">перенос  полотенцесушителя </t>
  </si>
  <si>
    <t>монтаж радиатора без замены стояков</t>
  </si>
  <si>
    <t>покраска потолка в 2 слоя</t>
  </si>
  <si>
    <t>штукатурка потолка под правило</t>
  </si>
  <si>
    <t>шпаклевка потолка в 2 слоя</t>
  </si>
  <si>
    <t xml:space="preserve">грунтование в 1 слой </t>
  </si>
  <si>
    <t>ВСЕГО ПО РАБОТАМ:</t>
  </si>
  <si>
    <t>грунтование в 1 слой перед шпаклевкой</t>
  </si>
  <si>
    <t>м</t>
  </si>
  <si>
    <t>монтаж подрозетника с о штроблением</t>
  </si>
  <si>
    <t>монтаж распаечной коробки со штроблением</t>
  </si>
  <si>
    <t>монтаж люстры</t>
  </si>
  <si>
    <t>монтаж светильника</t>
  </si>
  <si>
    <t>монтаж электрощита с заделкой вокруг</t>
  </si>
  <si>
    <t>монтаж эл.счетчика</t>
  </si>
  <si>
    <t>монтаж автомата</t>
  </si>
  <si>
    <t>монтаж душевого смесителя</t>
  </si>
  <si>
    <t>монтаж счетчика ,фильтра</t>
  </si>
  <si>
    <t>шпаклевка стен в 2 слоя(кухня , коридор)</t>
  </si>
  <si>
    <t>2-к квартира 42,5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</si>
</sst>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"/>
    <numFmt numFmtId="165" formatCode="0.0"/>
    <numFmt numFmtId="167" formatCode="#,##0.00\ &quot;р.&quot;"/>
  </numFmts>
  <fonts count="27">
    <font>
      <sz val="11"/>
      <color rgb="FF000000"/>
      <name val="Calibri"/>
      <charset val="1"/>
    </font>
    <font>
      <sz val="11"/>
      <color rgb="FF000000"/>
      <name val="Arial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0"/>
      <color rgb="FF000000"/>
      <name val="Calibri"/>
      <charset val="1"/>
    </font>
    <font>
      <b/>
      <i/>
      <sz val="10"/>
      <color rgb="FF000000"/>
      <name val="Arial Cyr"/>
      <charset val="1"/>
    </font>
    <font>
      <b/>
      <i/>
      <sz val="11"/>
      <color rgb="FF000000"/>
      <name val="Calibri"/>
      <charset val="1"/>
    </font>
    <font>
      <b/>
      <i/>
      <u/>
      <sz val="11"/>
      <color rgb="FF000000"/>
      <name val="Calibri"/>
      <charset val="1"/>
    </font>
    <font>
      <b/>
      <i/>
      <sz val="14"/>
      <color rgb="FF000000"/>
      <name val="Calibri"/>
      <charset val="1"/>
    </font>
    <font>
      <b/>
      <i/>
      <sz val="11"/>
      <color rgb="FF000000"/>
      <name val="Arial Cyr"/>
      <charset val="1"/>
    </font>
    <font>
      <sz val="12"/>
      <color rgb="FF000000"/>
      <name val="Arial"/>
      <charset val="1"/>
    </font>
    <font>
      <b/>
      <i/>
      <sz val="12"/>
      <color rgb="FF000000"/>
      <name val="Arial"/>
      <charset val="1"/>
    </font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i/>
      <sz val="11"/>
      <color rgb="FF000000"/>
      <name val="Arial"/>
      <charset val="1"/>
    </font>
    <font>
      <i/>
      <sz val="10"/>
      <color rgb="FF000000"/>
      <name val="Arial"/>
      <charset val="1"/>
    </font>
    <font>
      <b/>
      <i/>
      <sz val="10"/>
      <color rgb="FF000000"/>
      <name val="Arial"/>
      <charset val="1"/>
    </font>
    <font>
      <b/>
      <i/>
      <sz val="11"/>
      <color rgb="FF000000"/>
      <name val="Arial"/>
      <charset val="1"/>
    </font>
    <font>
      <b/>
      <i/>
      <sz val="10"/>
      <color rgb="FF000000"/>
      <name val="Calibri"/>
      <charset val="1"/>
    </font>
    <font>
      <b/>
      <u/>
      <sz val="11"/>
      <color rgb="FF000000"/>
      <name val="Calibri"/>
      <charset val="1"/>
    </font>
    <font>
      <u/>
      <sz val="11"/>
      <color theme="10"/>
      <name val="Calibri"/>
      <charset val="1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i/>
      <sz val="12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b/>
      <i/>
      <sz val="11"/>
      <color rgb="FF000000"/>
      <name val="Arial"/>
      <family val="2"/>
      <charset val="204"/>
    </font>
    <font>
      <sz val="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4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/>
    <xf numFmtId="0" fontId="5" fillId="0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/>
    <xf numFmtId="0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/>
    <xf numFmtId="0" fontId="9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0" fontId="13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4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NumberFormat="1" applyFont="1" applyFill="1" applyBorder="1" applyAlignment="1">
      <alignment wrapText="1"/>
    </xf>
    <xf numFmtId="0" fontId="14" fillId="0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wrapText="1"/>
    </xf>
    <xf numFmtId="0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>
      <alignment horizontal="center" vertical="center" wrapText="1"/>
    </xf>
    <xf numFmtId="0" fontId="20" fillId="0" borderId="0" xfId="1" applyNumberForma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11" fillId="0" borderId="0" xfId="0" applyNumberFormat="1" applyFont="1" applyFill="1" applyBorder="1" applyAlignment="1">
      <alignment horizontal="left" wrapText="1"/>
    </xf>
    <xf numFmtId="0" fontId="18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wrapText="1"/>
    </xf>
    <xf numFmtId="0" fontId="24" fillId="0" borderId="1" xfId="0" applyNumberFormat="1" applyFont="1" applyFill="1" applyBorder="1" applyAlignment="1">
      <alignment horizontal="left" vertical="center" wrapText="1"/>
    </xf>
    <xf numFmtId="0" fontId="21" fillId="0" borderId="1" xfId="0" applyNumberFormat="1" applyFont="1" applyFill="1" applyBorder="1" applyAlignment="1">
      <alignment horizontal="center" wrapText="1"/>
    </xf>
    <xf numFmtId="0" fontId="24" fillId="0" borderId="1" xfId="0" applyNumberFormat="1" applyFont="1" applyFill="1" applyBorder="1" applyAlignment="1" applyProtection="1">
      <alignment wrapText="1"/>
      <protection locked="0"/>
    </xf>
    <xf numFmtId="0" fontId="21" fillId="0" borderId="1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NumberFormat="1" applyFont="1" applyFill="1" applyBorder="1" applyAlignment="1">
      <alignment wrapText="1"/>
    </xf>
    <xf numFmtId="0" fontId="14" fillId="0" borderId="5" xfId="0" applyNumberFormat="1" applyFont="1" applyFill="1" applyBorder="1" applyAlignment="1" applyProtection="1">
      <alignment wrapText="1"/>
      <protection locked="0"/>
    </xf>
    <xf numFmtId="0" fontId="1" fillId="0" borderId="5" xfId="0" applyNumberFormat="1" applyFont="1" applyFill="1" applyBorder="1" applyAlignment="1" applyProtection="1">
      <alignment horizontal="center" wrapText="1"/>
      <protection locked="0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7" xfId="0" applyNumberFormat="1" applyFont="1" applyFill="1" applyBorder="1" applyAlignment="1">
      <alignment horizontal="center" wrapText="1"/>
    </xf>
    <xf numFmtId="0" fontId="14" fillId="0" borderId="7" xfId="0" applyNumberFormat="1" applyFont="1" applyFill="1" applyBorder="1" applyAlignment="1">
      <alignment horizontal="center" wrapText="1"/>
    </xf>
    <xf numFmtId="0" fontId="25" fillId="0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right" wrapText="1"/>
    </xf>
    <xf numFmtId="0" fontId="11" fillId="0" borderId="1" xfId="0" applyNumberFormat="1" applyFont="1" applyFill="1" applyBorder="1" applyAlignment="1">
      <alignment horizontal="right" wrapText="1"/>
    </xf>
    <xf numFmtId="0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1" fillId="0" borderId="1" xfId="0" applyNumberFormat="1" applyFont="1" applyFill="1" applyBorder="1" applyAlignment="1">
      <alignment horizontal="center" wrapText="1"/>
    </xf>
    <xf numFmtId="167" fontId="22" fillId="0" borderId="1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wrapText="1"/>
    </xf>
    <xf numFmtId="167" fontId="22" fillId="0" borderId="5" xfId="0" applyNumberFormat="1" applyFont="1" applyFill="1" applyBorder="1" applyAlignment="1">
      <alignment horizontal="center" wrapText="1"/>
    </xf>
    <xf numFmtId="167" fontId="22" fillId="0" borderId="8" xfId="0" applyNumberFormat="1" applyFon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80"/>
  <sheetViews>
    <sheetView tabSelected="1" workbookViewId="0"/>
  </sheetViews>
  <sheetFormatPr defaultRowHeight="15"/>
  <cols>
    <col min="1" max="1" width="48.28515625" style="28" customWidth="1"/>
    <col min="2" max="2" width="6.85546875" style="31" customWidth="1"/>
    <col min="3" max="3" width="7.28515625" style="28" customWidth="1"/>
    <col min="4" max="4" width="10.140625" style="31" customWidth="1"/>
    <col min="5" max="5" width="16.42578125" style="28" customWidth="1"/>
    <col min="6" max="6" width="13.42578125" style="28" customWidth="1"/>
    <col min="7" max="7" width="21.28515625" style="28" customWidth="1"/>
    <col min="8" max="253" width="9.140625" style="28" customWidth="1"/>
  </cols>
  <sheetData>
    <row r="1" spans="1:9" ht="30">
      <c r="A1" s="59" t="s">
        <v>130</v>
      </c>
    </row>
    <row r="2" spans="1:9">
      <c r="A2" s="41"/>
    </row>
    <row r="3" spans="1:9">
      <c r="A3" s="41"/>
      <c r="B3" s="42"/>
      <c r="D3" s="42"/>
    </row>
    <row r="4" spans="1:9">
      <c r="A4" s="54" t="s">
        <v>84</v>
      </c>
    </row>
    <row r="6" spans="1:9" s="29" customFormat="1" ht="38.25" customHeight="1">
      <c r="A6" s="40" t="s">
        <v>0</v>
      </c>
      <c r="B6" s="40" t="s">
        <v>1</v>
      </c>
      <c r="C6" s="40" t="s">
        <v>2</v>
      </c>
      <c r="D6" s="40" t="s">
        <v>3</v>
      </c>
      <c r="E6" s="40" t="s">
        <v>4</v>
      </c>
      <c r="F6" s="28"/>
      <c r="G6" s="28"/>
      <c r="H6" s="28"/>
      <c r="I6" s="28"/>
    </row>
    <row r="7" spans="1:9" s="29" customFormat="1" ht="18.75">
      <c r="A7" s="66" t="s">
        <v>85</v>
      </c>
      <c r="B7" s="40"/>
      <c r="C7" s="40"/>
      <c r="D7" s="40"/>
      <c r="E7" s="40"/>
      <c r="F7" s="28"/>
      <c r="G7" s="28"/>
      <c r="H7" s="28"/>
      <c r="I7" s="28"/>
    </row>
    <row r="8" spans="1:9" s="30" customFormat="1" ht="14.25">
      <c r="A8" s="55" t="s">
        <v>86</v>
      </c>
      <c r="B8" s="56" t="s">
        <v>7</v>
      </c>
      <c r="C8" s="32">
        <v>18</v>
      </c>
      <c r="D8" s="32">
        <v>150</v>
      </c>
      <c r="E8" s="69">
        <f>C8*D8</f>
        <v>2700</v>
      </c>
    </row>
    <row r="9" spans="1:9" s="30" customFormat="1" ht="14.25">
      <c r="A9" s="55" t="s">
        <v>87</v>
      </c>
      <c r="B9" s="56" t="s">
        <v>7</v>
      </c>
      <c r="C9" s="32">
        <v>14</v>
      </c>
      <c r="D9" s="32">
        <v>100</v>
      </c>
      <c r="E9" s="69">
        <f t="shared" ref="E9:E62" si="0">C9*D9</f>
        <v>1400</v>
      </c>
    </row>
    <row r="10" spans="1:9" s="30" customFormat="1" ht="14.25">
      <c r="A10" s="55" t="s">
        <v>88</v>
      </c>
      <c r="B10" s="56" t="s">
        <v>21</v>
      </c>
      <c r="C10" s="32">
        <v>1</v>
      </c>
      <c r="D10" s="32">
        <v>300</v>
      </c>
      <c r="E10" s="69">
        <f t="shared" si="0"/>
        <v>300</v>
      </c>
    </row>
    <row r="11" spans="1:9" s="30" customFormat="1" ht="14.25">
      <c r="A11" s="55" t="s">
        <v>89</v>
      </c>
      <c r="B11" s="56" t="s">
        <v>21</v>
      </c>
      <c r="C11" s="32">
        <v>1</v>
      </c>
      <c r="D11" s="32">
        <v>150</v>
      </c>
      <c r="E11" s="69">
        <f t="shared" si="0"/>
        <v>150</v>
      </c>
    </row>
    <row r="12" spans="1:9" s="30" customFormat="1" ht="14.25">
      <c r="A12" s="55" t="s">
        <v>91</v>
      </c>
      <c r="B12" s="56" t="s">
        <v>21</v>
      </c>
      <c r="C12" s="32">
        <v>1</v>
      </c>
      <c r="D12" s="32">
        <v>150</v>
      </c>
      <c r="E12" s="69">
        <f t="shared" si="0"/>
        <v>150</v>
      </c>
    </row>
    <row r="13" spans="1:9" s="30" customFormat="1" ht="14.25">
      <c r="A13" s="55" t="s">
        <v>90</v>
      </c>
      <c r="B13" s="56" t="s">
        <v>21</v>
      </c>
      <c r="C13" s="32">
        <v>5</v>
      </c>
      <c r="D13" s="32">
        <v>200</v>
      </c>
      <c r="E13" s="69">
        <f t="shared" si="0"/>
        <v>1000</v>
      </c>
    </row>
    <row r="14" spans="1:9" s="30" customFormat="1" ht="14.25">
      <c r="A14" s="55" t="s">
        <v>92</v>
      </c>
      <c r="B14" s="56" t="s">
        <v>7</v>
      </c>
      <c r="C14" s="32">
        <v>14.5</v>
      </c>
      <c r="D14" s="32">
        <v>200</v>
      </c>
      <c r="E14" s="69">
        <f t="shared" si="0"/>
        <v>2900</v>
      </c>
    </row>
    <row r="15" spans="1:9" s="30" customFormat="1" ht="14.25">
      <c r="A15" s="55" t="s">
        <v>93</v>
      </c>
      <c r="B15" s="56" t="s">
        <v>7</v>
      </c>
      <c r="C15" s="32">
        <v>103</v>
      </c>
      <c r="D15" s="32">
        <v>40</v>
      </c>
      <c r="E15" s="69">
        <f t="shared" si="0"/>
        <v>4120</v>
      </c>
    </row>
    <row r="16" spans="1:9" s="30" customFormat="1" ht="14.25">
      <c r="A16" s="55" t="s">
        <v>94</v>
      </c>
      <c r="B16" s="56" t="s">
        <v>7</v>
      </c>
      <c r="C16" s="32">
        <v>14.5</v>
      </c>
      <c r="D16" s="32">
        <v>80</v>
      </c>
      <c r="E16" s="69">
        <f t="shared" si="0"/>
        <v>1160</v>
      </c>
    </row>
    <row r="17" spans="1:9" s="30" customFormat="1" ht="14.25">
      <c r="A17" s="55" t="s">
        <v>95</v>
      </c>
      <c r="B17" s="56" t="s">
        <v>21</v>
      </c>
      <c r="C17" s="32">
        <v>4</v>
      </c>
      <c r="D17" s="32">
        <v>500</v>
      </c>
      <c r="E17" s="69">
        <f t="shared" si="0"/>
        <v>2000</v>
      </c>
    </row>
    <row r="18" spans="1:9" s="30" customFormat="1" ht="16.5" customHeight="1">
      <c r="A18" s="55" t="s">
        <v>96</v>
      </c>
      <c r="B18" s="56" t="s">
        <v>14</v>
      </c>
      <c r="C18" s="32">
        <v>41</v>
      </c>
      <c r="D18" s="32">
        <v>30</v>
      </c>
      <c r="E18" s="69">
        <f t="shared" si="0"/>
        <v>1230</v>
      </c>
    </row>
    <row r="19" spans="1:9" s="30" customFormat="1" ht="14.25">
      <c r="A19" s="55" t="s">
        <v>97</v>
      </c>
      <c r="B19" s="56" t="s">
        <v>21</v>
      </c>
      <c r="C19" s="32">
        <v>1</v>
      </c>
      <c r="D19" s="32">
        <v>300</v>
      </c>
      <c r="E19" s="69">
        <f t="shared" si="0"/>
        <v>300</v>
      </c>
    </row>
    <row r="20" spans="1:9" s="30" customFormat="1">
      <c r="A20" s="37"/>
      <c r="B20" s="32"/>
      <c r="C20" s="32"/>
      <c r="D20" s="32"/>
      <c r="E20" s="70">
        <f>SUM(E8:E19)</f>
        <v>17410</v>
      </c>
    </row>
    <row r="21" spans="1:9" s="29" customFormat="1">
      <c r="A21" s="67" t="s">
        <v>5</v>
      </c>
      <c r="B21" s="36"/>
      <c r="C21" s="36"/>
      <c r="D21" s="36"/>
      <c r="E21" s="69"/>
      <c r="F21" s="28"/>
      <c r="G21" s="28"/>
      <c r="H21" s="28"/>
      <c r="I21" s="28"/>
    </row>
    <row r="22" spans="1:9" s="30" customFormat="1" ht="14.25">
      <c r="A22" s="37" t="s">
        <v>6</v>
      </c>
      <c r="B22" s="32" t="s">
        <v>7</v>
      </c>
      <c r="C22" s="32">
        <v>14.5</v>
      </c>
      <c r="D22" s="32">
        <v>30</v>
      </c>
      <c r="E22" s="69">
        <f t="shared" si="0"/>
        <v>435</v>
      </c>
    </row>
    <row r="23" spans="1:9" s="30" customFormat="1" ht="14.25">
      <c r="A23" s="37" t="s">
        <v>8</v>
      </c>
      <c r="B23" s="32" t="s">
        <v>7</v>
      </c>
      <c r="C23" s="32">
        <v>14.5</v>
      </c>
      <c r="D23" s="32">
        <v>200</v>
      </c>
      <c r="E23" s="69">
        <f t="shared" si="0"/>
        <v>2900</v>
      </c>
    </row>
    <row r="24" spans="1:9" s="30" customFormat="1" ht="28.5">
      <c r="A24" s="37" t="s">
        <v>9</v>
      </c>
      <c r="B24" s="32" t="s">
        <v>7</v>
      </c>
      <c r="C24" s="32">
        <v>14.5</v>
      </c>
      <c r="D24" s="32">
        <v>30</v>
      </c>
      <c r="E24" s="69">
        <f t="shared" si="0"/>
        <v>435</v>
      </c>
    </row>
    <row r="25" spans="1:9" s="30" customFormat="1" ht="28.5">
      <c r="A25" s="55" t="s">
        <v>98</v>
      </c>
      <c r="B25" s="32" t="s">
        <v>7</v>
      </c>
      <c r="C25" s="32">
        <v>14.5</v>
      </c>
      <c r="D25" s="32">
        <v>700</v>
      </c>
      <c r="E25" s="69">
        <f t="shared" si="0"/>
        <v>10150</v>
      </c>
    </row>
    <row r="26" spans="1:9" s="30" customFormat="1" ht="15" customHeight="1">
      <c r="A26" s="37" t="s">
        <v>10</v>
      </c>
      <c r="B26" s="32" t="s">
        <v>7</v>
      </c>
      <c r="C26" s="32">
        <v>14.5</v>
      </c>
      <c r="D26" s="32">
        <v>50</v>
      </c>
      <c r="E26" s="69">
        <f t="shared" si="0"/>
        <v>725</v>
      </c>
    </row>
    <row r="27" spans="1:9" s="30" customFormat="1" ht="15" customHeight="1">
      <c r="A27" s="55" t="s">
        <v>99</v>
      </c>
      <c r="B27" s="56" t="s">
        <v>14</v>
      </c>
      <c r="C27" s="32">
        <v>41</v>
      </c>
      <c r="D27" s="32">
        <v>80</v>
      </c>
      <c r="E27" s="69">
        <f t="shared" si="0"/>
        <v>3280</v>
      </c>
    </row>
    <row r="28" spans="1:9" s="30" customFormat="1" ht="15" customHeight="1">
      <c r="A28" s="55" t="s">
        <v>100</v>
      </c>
      <c r="B28" s="56" t="s">
        <v>21</v>
      </c>
      <c r="C28" s="32">
        <v>2</v>
      </c>
      <c r="D28" s="32">
        <v>200</v>
      </c>
      <c r="E28" s="69">
        <f t="shared" si="0"/>
        <v>400</v>
      </c>
    </row>
    <row r="29" spans="1:9" s="30" customFormat="1">
      <c r="A29" s="37"/>
      <c r="B29" s="32"/>
      <c r="C29" s="32"/>
      <c r="D29" s="32"/>
      <c r="E29" s="70">
        <f>SUM(E22:E28)</f>
        <v>18325</v>
      </c>
    </row>
    <row r="30" spans="1:9" s="30" customFormat="1">
      <c r="A30" s="67" t="s">
        <v>11</v>
      </c>
      <c r="B30" s="38"/>
      <c r="C30" s="38"/>
      <c r="D30" s="38"/>
      <c r="E30" s="69"/>
    </row>
    <row r="31" spans="1:9" s="30" customFormat="1" ht="15" customHeight="1">
      <c r="A31" s="55" t="s">
        <v>101</v>
      </c>
      <c r="B31" s="56" t="s">
        <v>21</v>
      </c>
      <c r="C31" s="32">
        <v>1</v>
      </c>
      <c r="D31" s="32">
        <v>1800</v>
      </c>
      <c r="E31" s="69">
        <f t="shared" si="0"/>
        <v>1800</v>
      </c>
    </row>
    <row r="32" spans="1:9" s="30" customFormat="1" ht="15" customHeight="1">
      <c r="A32" s="55" t="s">
        <v>102</v>
      </c>
      <c r="B32" s="32" t="s">
        <v>7</v>
      </c>
      <c r="C32" s="32">
        <v>4.0999999999999996</v>
      </c>
      <c r="D32" s="32">
        <v>500</v>
      </c>
      <c r="E32" s="69">
        <f t="shared" si="0"/>
        <v>2050</v>
      </c>
    </row>
    <row r="33" spans="1:8" s="30" customFormat="1" ht="15" customHeight="1">
      <c r="A33" s="37" t="s">
        <v>83</v>
      </c>
      <c r="B33" s="56" t="s">
        <v>21</v>
      </c>
      <c r="C33" s="32">
        <v>1</v>
      </c>
      <c r="D33" s="32">
        <v>500</v>
      </c>
      <c r="E33" s="69">
        <f t="shared" si="0"/>
        <v>500</v>
      </c>
    </row>
    <row r="34" spans="1:8" s="30" customFormat="1" ht="29.25" customHeight="1">
      <c r="A34" s="37" t="s">
        <v>9</v>
      </c>
      <c r="B34" s="32" t="s">
        <v>7</v>
      </c>
      <c r="C34" s="32">
        <v>15</v>
      </c>
      <c r="D34" s="32">
        <v>30</v>
      </c>
      <c r="E34" s="69">
        <f t="shared" si="0"/>
        <v>450</v>
      </c>
      <c r="H34" s="41"/>
    </row>
    <row r="35" spans="1:8" s="30" customFormat="1" ht="29.25" customHeight="1">
      <c r="A35" s="37" t="s">
        <v>13</v>
      </c>
      <c r="B35" s="32" t="s">
        <v>7</v>
      </c>
      <c r="C35" s="32">
        <v>15</v>
      </c>
      <c r="D35" s="32">
        <v>700</v>
      </c>
      <c r="E35" s="69">
        <f t="shared" si="0"/>
        <v>10500</v>
      </c>
      <c r="H35" s="41"/>
    </row>
    <row r="36" spans="1:8" s="30" customFormat="1" ht="15" customHeight="1">
      <c r="A36" s="37" t="s">
        <v>103</v>
      </c>
      <c r="B36" s="32" t="s">
        <v>14</v>
      </c>
      <c r="C36" s="32">
        <v>2.5</v>
      </c>
      <c r="D36" s="32">
        <v>100</v>
      </c>
      <c r="E36" s="69">
        <f t="shared" si="0"/>
        <v>250</v>
      </c>
    </row>
    <row r="37" spans="1:8" s="30" customFormat="1" ht="15" customHeight="1">
      <c r="A37" s="37" t="s">
        <v>10</v>
      </c>
      <c r="B37" s="32" t="s">
        <v>7</v>
      </c>
      <c r="C37" s="32">
        <v>15</v>
      </c>
      <c r="D37" s="32">
        <v>50</v>
      </c>
      <c r="E37" s="69">
        <f t="shared" si="0"/>
        <v>750</v>
      </c>
      <c r="G37" s="41"/>
    </row>
    <row r="38" spans="1:8" s="30" customFormat="1" ht="15" customHeight="1">
      <c r="A38" s="55" t="s">
        <v>105</v>
      </c>
      <c r="B38" s="32" t="s">
        <v>7</v>
      </c>
      <c r="C38" s="32">
        <v>103</v>
      </c>
      <c r="D38" s="32">
        <v>30</v>
      </c>
      <c r="E38" s="69">
        <f t="shared" si="0"/>
        <v>3090</v>
      </c>
    </row>
    <row r="39" spans="1:8" s="30" customFormat="1" ht="29.25" customHeight="1">
      <c r="A39" s="37" t="s">
        <v>104</v>
      </c>
      <c r="B39" s="56" t="s">
        <v>21</v>
      </c>
      <c r="C39" s="32">
        <v>5</v>
      </c>
      <c r="D39" s="32">
        <v>300</v>
      </c>
      <c r="E39" s="69">
        <f t="shared" si="0"/>
        <v>1500</v>
      </c>
      <c r="H39" s="41"/>
    </row>
    <row r="40" spans="1:8" s="30" customFormat="1" ht="15" customHeight="1">
      <c r="A40" s="55" t="s">
        <v>129</v>
      </c>
      <c r="B40" s="32" t="s">
        <v>7</v>
      </c>
      <c r="C40" s="32">
        <v>36</v>
      </c>
      <c r="D40" s="32">
        <v>150</v>
      </c>
      <c r="E40" s="69">
        <f t="shared" si="0"/>
        <v>5400</v>
      </c>
    </row>
    <row r="41" spans="1:8" s="30" customFormat="1" ht="27.75" customHeight="1">
      <c r="A41" s="37" t="s">
        <v>15</v>
      </c>
      <c r="B41" s="32" t="s">
        <v>7</v>
      </c>
      <c r="C41" s="32">
        <v>108</v>
      </c>
      <c r="D41" s="32">
        <v>30</v>
      </c>
      <c r="E41" s="69">
        <f t="shared" si="0"/>
        <v>3240</v>
      </c>
    </row>
    <row r="42" spans="1:8" s="30" customFormat="1" ht="15" customHeight="1">
      <c r="A42" s="55" t="s">
        <v>106</v>
      </c>
      <c r="B42" s="32" t="s">
        <v>7</v>
      </c>
      <c r="C42" s="32">
        <v>103</v>
      </c>
      <c r="D42" s="32">
        <v>180</v>
      </c>
      <c r="E42" s="69">
        <f t="shared" si="0"/>
        <v>18540</v>
      </c>
    </row>
    <row r="43" spans="1:8" s="30" customFormat="1" ht="15" customHeight="1">
      <c r="A43" s="55" t="s">
        <v>107</v>
      </c>
      <c r="B43" s="32" t="s">
        <v>7</v>
      </c>
      <c r="C43" s="32">
        <v>2.5</v>
      </c>
      <c r="D43" s="32">
        <v>750</v>
      </c>
      <c r="E43" s="69">
        <f t="shared" si="0"/>
        <v>1875</v>
      </c>
    </row>
    <row r="44" spans="1:8" s="30" customFormat="1" ht="15" customHeight="1">
      <c r="A44" s="55"/>
      <c r="B44" s="32"/>
      <c r="C44" s="32"/>
      <c r="D44" s="32"/>
      <c r="E44" s="70">
        <f>SUM(E31:E43)</f>
        <v>49945</v>
      </c>
    </row>
    <row r="45" spans="1:8" s="30" customFormat="1" ht="14.25">
      <c r="A45" s="68" t="s">
        <v>22</v>
      </c>
      <c r="B45" s="34"/>
      <c r="C45" s="32"/>
      <c r="D45" s="32"/>
      <c r="E45" s="69"/>
    </row>
    <row r="46" spans="1:8" s="30" customFormat="1" ht="14.25">
      <c r="A46" s="55" t="s">
        <v>116</v>
      </c>
      <c r="B46" s="58" t="s">
        <v>7</v>
      </c>
      <c r="C46" s="32">
        <v>42.5</v>
      </c>
      <c r="D46" s="32">
        <v>30</v>
      </c>
      <c r="E46" s="69">
        <f t="shared" si="0"/>
        <v>1275</v>
      </c>
    </row>
    <row r="47" spans="1:8" s="30" customFormat="1" ht="14.25">
      <c r="A47" s="57" t="s">
        <v>113</v>
      </c>
      <c r="B47" s="34" t="s">
        <v>7</v>
      </c>
      <c r="C47" s="32">
        <v>42.5</v>
      </c>
      <c r="D47" s="32">
        <v>120</v>
      </c>
      <c r="E47" s="69">
        <f t="shared" si="0"/>
        <v>5100</v>
      </c>
    </row>
    <row r="48" spans="1:8" s="30" customFormat="1" ht="14.25">
      <c r="A48" s="57" t="s">
        <v>114</v>
      </c>
      <c r="B48" s="58" t="s">
        <v>7</v>
      </c>
      <c r="C48" s="32">
        <v>14.5</v>
      </c>
      <c r="D48" s="32">
        <v>250</v>
      </c>
      <c r="E48" s="69">
        <f t="shared" si="0"/>
        <v>3625</v>
      </c>
    </row>
    <row r="49" spans="1:5" s="30" customFormat="1" ht="14.25">
      <c r="A49" s="57" t="s">
        <v>118</v>
      </c>
      <c r="B49" s="58" t="s">
        <v>119</v>
      </c>
      <c r="C49" s="32">
        <v>14.5</v>
      </c>
      <c r="D49" s="32">
        <v>30</v>
      </c>
      <c r="E49" s="69">
        <f t="shared" si="0"/>
        <v>435</v>
      </c>
    </row>
    <row r="50" spans="1:5" s="30" customFormat="1" ht="14.25">
      <c r="A50" s="57" t="s">
        <v>115</v>
      </c>
      <c r="B50" s="58" t="s">
        <v>7</v>
      </c>
      <c r="C50" s="32">
        <v>14.5</v>
      </c>
      <c r="D50" s="32">
        <v>150</v>
      </c>
      <c r="E50" s="69">
        <f t="shared" si="0"/>
        <v>2175</v>
      </c>
    </row>
    <row r="51" spans="1:5" s="30" customFormat="1" ht="15" customHeight="1">
      <c r="A51" s="55"/>
      <c r="B51" s="32"/>
      <c r="C51" s="32"/>
      <c r="D51" s="32"/>
      <c r="E51" s="70">
        <f>SUM(E46:E50)</f>
        <v>12610</v>
      </c>
    </row>
    <row r="52" spans="1:5" s="30" customFormat="1" ht="15" customHeight="1">
      <c r="A52" s="68" t="s">
        <v>16</v>
      </c>
      <c r="B52" s="35"/>
      <c r="C52" s="35"/>
      <c r="D52" s="35"/>
      <c r="E52" s="69"/>
    </row>
    <row r="53" spans="1:5" s="30" customFormat="1" ht="14.25">
      <c r="A53" s="33" t="s">
        <v>108</v>
      </c>
      <c r="B53" s="34" t="s">
        <v>17</v>
      </c>
      <c r="C53" s="32">
        <v>8</v>
      </c>
      <c r="D53" s="32">
        <v>750</v>
      </c>
      <c r="E53" s="69">
        <f t="shared" si="0"/>
        <v>6000</v>
      </c>
    </row>
    <row r="54" spans="1:5" s="30" customFormat="1" ht="14.25">
      <c r="A54" s="33" t="s">
        <v>18</v>
      </c>
      <c r="B54" s="34" t="s">
        <v>17</v>
      </c>
      <c r="C54" s="32">
        <v>5</v>
      </c>
      <c r="D54" s="32">
        <v>400</v>
      </c>
      <c r="E54" s="69">
        <f t="shared" si="0"/>
        <v>2000</v>
      </c>
    </row>
    <row r="55" spans="1:5" s="30" customFormat="1" ht="14.25">
      <c r="A55" s="33" t="s">
        <v>19</v>
      </c>
      <c r="B55" s="58" t="s">
        <v>21</v>
      </c>
      <c r="C55" s="32">
        <v>1</v>
      </c>
      <c r="D55" s="32">
        <v>3000</v>
      </c>
      <c r="E55" s="69">
        <f t="shared" si="0"/>
        <v>3000</v>
      </c>
    </row>
    <row r="56" spans="1:5" s="30" customFormat="1" ht="14.25">
      <c r="A56" s="33" t="s">
        <v>20</v>
      </c>
      <c r="B56" s="34" t="s">
        <v>21</v>
      </c>
      <c r="C56" s="32">
        <v>1</v>
      </c>
      <c r="D56" s="32">
        <v>1500</v>
      </c>
      <c r="E56" s="69">
        <f t="shared" si="0"/>
        <v>1500</v>
      </c>
    </row>
    <row r="57" spans="1:5" s="30" customFormat="1" ht="14.25">
      <c r="A57" s="57" t="s">
        <v>127</v>
      </c>
      <c r="B57" s="58" t="s">
        <v>21</v>
      </c>
      <c r="C57" s="32">
        <v>1</v>
      </c>
      <c r="D57" s="32">
        <v>700</v>
      </c>
      <c r="E57" s="69">
        <f t="shared" si="0"/>
        <v>700</v>
      </c>
    </row>
    <row r="58" spans="1:5" s="30" customFormat="1" ht="14.25">
      <c r="A58" s="57" t="s">
        <v>109</v>
      </c>
      <c r="B58" s="34" t="s">
        <v>21</v>
      </c>
      <c r="C58" s="32">
        <v>1</v>
      </c>
      <c r="D58" s="32">
        <v>1000</v>
      </c>
      <c r="E58" s="69">
        <f t="shared" si="0"/>
        <v>1000</v>
      </c>
    </row>
    <row r="59" spans="1:5" s="30" customFormat="1" ht="14.25">
      <c r="A59" s="57" t="s">
        <v>110</v>
      </c>
      <c r="B59" s="34" t="s">
        <v>21</v>
      </c>
      <c r="C59" s="32">
        <v>1</v>
      </c>
      <c r="D59" s="32">
        <v>1000</v>
      </c>
      <c r="E59" s="69">
        <f t="shared" si="0"/>
        <v>1000</v>
      </c>
    </row>
    <row r="60" spans="1:5" s="30" customFormat="1" ht="14.25">
      <c r="A60" s="57" t="s">
        <v>128</v>
      </c>
      <c r="B60" s="34" t="s">
        <v>21</v>
      </c>
      <c r="C60" s="32">
        <v>4</v>
      </c>
      <c r="D60" s="32">
        <v>500</v>
      </c>
      <c r="E60" s="69">
        <f t="shared" si="0"/>
        <v>2000</v>
      </c>
    </row>
    <row r="61" spans="1:5" s="30" customFormat="1" ht="14.25">
      <c r="A61" s="57" t="s">
        <v>111</v>
      </c>
      <c r="B61" s="34" t="s">
        <v>21</v>
      </c>
      <c r="C61" s="32">
        <v>1</v>
      </c>
      <c r="D61" s="32">
        <v>2500</v>
      </c>
      <c r="E61" s="69">
        <f t="shared" si="0"/>
        <v>2500</v>
      </c>
    </row>
    <row r="62" spans="1:5" s="30" customFormat="1" ht="14.25">
      <c r="A62" s="57" t="s">
        <v>112</v>
      </c>
      <c r="B62" s="58" t="s">
        <v>21</v>
      </c>
      <c r="C62" s="32">
        <v>4</v>
      </c>
      <c r="D62" s="32">
        <v>1700</v>
      </c>
      <c r="E62" s="69">
        <f t="shared" si="0"/>
        <v>6800</v>
      </c>
    </row>
    <row r="63" spans="1:5" s="30" customFormat="1">
      <c r="A63" s="57"/>
      <c r="B63" s="34"/>
      <c r="C63" s="32"/>
      <c r="D63" s="32"/>
      <c r="E63" s="70">
        <f>SUM(E53:E62)</f>
        <v>26500</v>
      </c>
    </row>
    <row r="64" spans="1:5" s="30" customFormat="1" ht="14.25">
      <c r="A64" s="39" t="s">
        <v>23</v>
      </c>
      <c r="B64" s="34"/>
      <c r="C64" s="32"/>
      <c r="D64" s="32"/>
      <c r="E64" s="69"/>
    </row>
    <row r="65" spans="1:5" s="30" customFormat="1" ht="14.25">
      <c r="A65" s="33" t="s">
        <v>24</v>
      </c>
      <c r="B65" s="34" t="s">
        <v>25</v>
      </c>
      <c r="C65" s="32">
        <v>80</v>
      </c>
      <c r="D65" s="32">
        <v>150</v>
      </c>
      <c r="E65" s="69">
        <f t="shared" ref="E65:E74" si="1">C65*D65</f>
        <v>12000</v>
      </c>
    </row>
    <row r="66" spans="1:5" s="30" customFormat="1" ht="14.25">
      <c r="A66" s="33" t="s">
        <v>26</v>
      </c>
      <c r="B66" s="34" t="s">
        <v>25</v>
      </c>
      <c r="C66" s="32">
        <v>100</v>
      </c>
      <c r="D66" s="32">
        <v>60</v>
      </c>
      <c r="E66" s="69">
        <f t="shared" si="1"/>
        <v>6000</v>
      </c>
    </row>
    <row r="67" spans="1:5" s="30" customFormat="1" ht="14.25">
      <c r="A67" s="57" t="s">
        <v>120</v>
      </c>
      <c r="B67" s="34" t="s">
        <v>21</v>
      </c>
      <c r="C67" s="32">
        <v>18</v>
      </c>
      <c r="D67" s="32">
        <v>300</v>
      </c>
      <c r="E67" s="69">
        <f t="shared" si="1"/>
        <v>5400</v>
      </c>
    </row>
    <row r="68" spans="1:5" s="30" customFormat="1" ht="14.25">
      <c r="A68" s="33" t="s">
        <v>27</v>
      </c>
      <c r="B68" s="34" t="s">
        <v>21</v>
      </c>
      <c r="C68" s="32">
        <v>18</v>
      </c>
      <c r="D68" s="32">
        <v>200</v>
      </c>
      <c r="E68" s="69">
        <f t="shared" si="1"/>
        <v>3600</v>
      </c>
    </row>
    <row r="69" spans="1:5" s="30" customFormat="1" ht="13.5" customHeight="1">
      <c r="A69" s="33" t="s">
        <v>121</v>
      </c>
      <c r="B69" s="58" t="s">
        <v>21</v>
      </c>
      <c r="C69" s="32">
        <v>4</v>
      </c>
      <c r="D69" s="32">
        <v>550</v>
      </c>
      <c r="E69" s="69">
        <f t="shared" si="1"/>
        <v>2200</v>
      </c>
    </row>
    <row r="70" spans="1:5" s="30" customFormat="1" ht="14.25">
      <c r="A70" s="57" t="s">
        <v>122</v>
      </c>
      <c r="B70" s="58" t="s">
        <v>21</v>
      </c>
      <c r="C70" s="32">
        <v>3</v>
      </c>
      <c r="D70" s="32">
        <v>800</v>
      </c>
      <c r="E70" s="69">
        <f t="shared" si="1"/>
        <v>2400</v>
      </c>
    </row>
    <row r="71" spans="1:5" s="30" customFormat="1" ht="14.25">
      <c r="A71" s="57" t="s">
        <v>123</v>
      </c>
      <c r="B71" s="58" t="s">
        <v>21</v>
      </c>
      <c r="C71" s="32">
        <v>3</v>
      </c>
      <c r="D71" s="32">
        <v>500</v>
      </c>
      <c r="E71" s="69">
        <f t="shared" si="1"/>
        <v>1500</v>
      </c>
    </row>
    <row r="72" spans="1:5" s="30" customFormat="1" ht="14.25">
      <c r="A72" s="57" t="s">
        <v>124</v>
      </c>
      <c r="B72" s="58" t="s">
        <v>21</v>
      </c>
      <c r="C72" s="32">
        <v>1</v>
      </c>
      <c r="D72" s="32">
        <v>2500</v>
      </c>
      <c r="E72" s="69">
        <f t="shared" si="1"/>
        <v>2500</v>
      </c>
    </row>
    <row r="73" spans="1:5" s="30" customFormat="1" ht="14.25">
      <c r="A73" s="57" t="s">
        <v>125</v>
      </c>
      <c r="B73" s="58" t="s">
        <v>21</v>
      </c>
      <c r="C73" s="32">
        <v>1</v>
      </c>
      <c r="D73" s="32">
        <v>500</v>
      </c>
      <c r="E73" s="69">
        <f t="shared" si="1"/>
        <v>500</v>
      </c>
    </row>
    <row r="74" spans="1:5" s="30" customFormat="1" ht="14.25">
      <c r="A74" s="57" t="s">
        <v>126</v>
      </c>
      <c r="B74" s="58" t="s">
        <v>21</v>
      </c>
      <c r="C74" s="32">
        <v>5</v>
      </c>
      <c r="D74" s="32">
        <v>200</v>
      </c>
      <c r="E74" s="69">
        <f t="shared" si="1"/>
        <v>1000</v>
      </c>
    </row>
    <row r="75" spans="1:5" s="30" customFormat="1" ht="15.75" thickBot="1">
      <c r="A75" s="60"/>
      <c r="B75" s="61"/>
      <c r="C75" s="62"/>
      <c r="D75" s="62"/>
      <c r="E75" s="72">
        <f>SUM(E65:E74)</f>
        <v>37100</v>
      </c>
    </row>
    <row r="76" spans="1:5" s="30" customFormat="1" ht="15.75" thickBot="1">
      <c r="A76" s="65" t="s">
        <v>117</v>
      </c>
      <c r="B76" s="63"/>
      <c r="C76" s="64"/>
      <c r="D76" s="64"/>
      <c r="E76" s="73">
        <f>E75+E63+E51+E44+E29+E20</f>
        <v>161890</v>
      </c>
    </row>
    <row r="77" spans="1:5">
      <c r="A77" s="43"/>
      <c r="B77" s="43"/>
      <c r="C77" s="43"/>
      <c r="D77" s="43"/>
      <c r="E77" s="43"/>
    </row>
    <row r="78" spans="1:5">
      <c r="A78" s="43"/>
      <c r="B78" s="43"/>
      <c r="C78" s="43"/>
      <c r="D78" s="43"/>
      <c r="E78" s="43"/>
    </row>
    <row r="79" spans="1:5">
      <c r="E79" s="71"/>
    </row>
    <row r="80" spans="1:5">
      <c r="E80" s="71"/>
    </row>
  </sheetData>
  <mergeCells count="3">
    <mergeCell ref="C76:D76"/>
    <mergeCell ref="A77:E77"/>
    <mergeCell ref="A78:E78"/>
  </mergeCells>
  <pageMargins left="3.937007874015748E-2" right="3.937007874015748E-2" top="0.19685039370078741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topLeftCell="A10" workbookViewId="0"/>
  </sheetViews>
  <sheetFormatPr defaultRowHeight="15"/>
  <cols>
    <col min="1" max="1" width="46.5703125" style="1" customWidth="1"/>
    <col min="2" max="2" width="10.5703125" style="2" customWidth="1"/>
    <col min="3" max="3" width="7.28515625" style="1" customWidth="1"/>
    <col min="4" max="4" width="13.5703125" style="2" customWidth="1"/>
    <col min="5" max="5" width="14.5703125" style="2" customWidth="1"/>
    <col min="6" max="6" width="13.85546875" style="1" customWidth="1"/>
    <col min="7" max="7" width="15.140625" style="1" customWidth="1"/>
    <col min="8" max="8" width="13.42578125" style="1" customWidth="1"/>
    <col min="9" max="256" width="9.140625" style="1" customWidth="1"/>
  </cols>
  <sheetData>
    <row r="1" spans="1:7">
      <c r="A1" s="3" t="s">
        <v>28</v>
      </c>
      <c r="B1" s="21"/>
      <c r="C1" s="3"/>
      <c r="D1" s="21"/>
      <c r="E1" s="21"/>
      <c r="F1" s="3"/>
    </row>
    <row r="2" spans="1:7">
      <c r="A2" s="3" t="s">
        <v>29</v>
      </c>
      <c r="B2" s="21"/>
      <c r="C2" s="3"/>
      <c r="D2" s="21"/>
      <c r="E2" s="21"/>
      <c r="F2" s="3"/>
    </row>
    <row r="3" spans="1:7">
      <c r="A3" s="3"/>
      <c r="B3" s="21"/>
      <c r="C3" s="3"/>
      <c r="D3" s="21"/>
      <c r="E3" s="21"/>
      <c r="F3" s="3"/>
    </row>
    <row r="4" spans="1:7">
      <c r="A4" s="49" t="s">
        <v>30</v>
      </c>
      <c r="B4" s="49"/>
      <c r="C4" s="49"/>
      <c r="D4" s="49"/>
      <c r="E4" s="49"/>
      <c r="F4" s="49"/>
    </row>
    <row r="5" spans="1:7">
      <c r="A5" s="49" t="s">
        <v>31</v>
      </c>
      <c r="B5" s="49"/>
      <c r="C5" s="49"/>
      <c r="D5" s="49"/>
      <c r="E5" s="49"/>
      <c r="F5" s="49"/>
    </row>
    <row r="6" spans="1:7">
      <c r="A6" s="49" t="s">
        <v>32</v>
      </c>
      <c r="B6" s="49"/>
      <c r="C6" s="49"/>
      <c r="D6" s="49"/>
      <c r="E6" s="49"/>
      <c r="F6" s="49"/>
    </row>
    <row r="7" spans="1:7">
      <c r="A7" s="3"/>
      <c r="B7" s="21"/>
      <c r="C7" s="3" t="s">
        <v>33</v>
      </c>
      <c r="D7" s="53" t="s">
        <v>34</v>
      </c>
      <c r="E7" s="53"/>
      <c r="F7" s="53"/>
    </row>
    <row r="8" spans="1:7">
      <c r="A8" s="3"/>
      <c r="B8" s="21"/>
      <c r="C8" s="3" t="s">
        <v>35</v>
      </c>
      <c r="D8" s="21" t="s">
        <v>36</v>
      </c>
      <c r="E8" s="21"/>
      <c r="F8" s="3"/>
    </row>
    <row r="9" spans="1:7">
      <c r="A9" s="3" t="s">
        <v>35</v>
      </c>
      <c r="B9" s="21"/>
      <c r="C9" s="3"/>
      <c r="D9" s="21"/>
      <c r="E9" s="21"/>
      <c r="F9" s="3"/>
    </row>
    <row r="10" spans="1:7" s="4" customFormat="1" ht="12.75">
      <c r="A10" s="5" t="s">
        <v>37</v>
      </c>
      <c r="B10" s="6" t="s">
        <v>1</v>
      </c>
      <c r="C10" s="5" t="s">
        <v>2</v>
      </c>
      <c r="D10" s="6" t="s">
        <v>38</v>
      </c>
      <c r="E10" s="6" t="s">
        <v>39</v>
      </c>
      <c r="F10" s="6" t="s">
        <v>40</v>
      </c>
      <c r="G10" s="5" t="s">
        <v>41</v>
      </c>
    </row>
    <row r="11" spans="1:7" s="4" customFormat="1" ht="12.75">
      <c r="A11" s="50" t="s">
        <v>42</v>
      </c>
      <c r="B11" s="51"/>
      <c r="C11" s="51"/>
      <c r="D11" s="52"/>
      <c r="E11" s="6"/>
      <c r="F11" s="6"/>
      <c r="G11" s="5"/>
    </row>
    <row r="12" spans="1:7">
      <c r="A12" s="8" t="s">
        <v>43</v>
      </c>
      <c r="B12" s="9" t="s">
        <v>7</v>
      </c>
      <c r="C12" s="9">
        <v>41</v>
      </c>
      <c r="D12" s="10">
        <v>280</v>
      </c>
      <c r="E12" s="10">
        <f>D12*(100-$D$63)/100</f>
        <v>196</v>
      </c>
      <c r="F12" s="10">
        <f>C12*D12</f>
        <v>11480</v>
      </c>
      <c r="G12" s="10">
        <f>F12*(100-$D$63)/100</f>
        <v>8036</v>
      </c>
    </row>
    <row r="13" spans="1:7">
      <c r="A13" s="8" t="s">
        <v>44</v>
      </c>
      <c r="B13" s="9" t="s">
        <v>7</v>
      </c>
      <c r="C13" s="9">
        <v>30.8</v>
      </c>
      <c r="D13" s="10">
        <v>350</v>
      </c>
      <c r="E13" s="10">
        <f>D13*(100-$D$63)/100</f>
        <v>245</v>
      </c>
      <c r="F13" s="10">
        <f>C13*D13</f>
        <v>10780</v>
      </c>
      <c r="G13" s="10">
        <f>F13*(100-$D$63)/100</f>
        <v>7546</v>
      </c>
    </row>
    <row r="14" spans="1:7">
      <c r="A14" s="8" t="s">
        <v>45</v>
      </c>
      <c r="B14" s="9" t="s">
        <v>7</v>
      </c>
      <c r="C14" s="9">
        <v>41</v>
      </c>
      <c r="D14" s="10">
        <v>50</v>
      </c>
      <c r="E14" s="10">
        <f>D14*(100-$D$63)/100</f>
        <v>35</v>
      </c>
      <c r="F14" s="10">
        <f>C14*D14</f>
        <v>2050</v>
      </c>
      <c r="G14" s="10">
        <f>F14*(100-$D$63)/100</f>
        <v>1435</v>
      </c>
    </row>
    <row r="15" spans="1:7">
      <c r="A15" s="8" t="s">
        <v>46</v>
      </c>
      <c r="B15" s="9" t="s">
        <v>7</v>
      </c>
      <c r="C15" s="9">
        <v>41</v>
      </c>
      <c r="D15" s="10">
        <v>70</v>
      </c>
      <c r="E15" s="10">
        <f>D15*(100-$D$63)/100</f>
        <v>49</v>
      </c>
      <c r="F15" s="10">
        <f>C15*D15</f>
        <v>2870</v>
      </c>
      <c r="G15" s="10">
        <f>F15*(100-$D$63)/100</f>
        <v>2009</v>
      </c>
    </row>
    <row r="16" spans="1:7">
      <c r="A16" s="8" t="s">
        <v>47</v>
      </c>
      <c r="B16" s="9" t="s">
        <v>7</v>
      </c>
      <c r="C16" s="9">
        <v>41</v>
      </c>
      <c r="D16" s="10">
        <v>450</v>
      </c>
      <c r="E16" s="10">
        <f>D16*(100-$D$63)/100</f>
        <v>315</v>
      </c>
      <c r="F16" s="10">
        <f>C16*D16</f>
        <v>18450</v>
      </c>
      <c r="G16" s="10">
        <f>F16*(100-$D$63)/100</f>
        <v>12915</v>
      </c>
    </row>
    <row r="17" spans="1:7">
      <c r="A17" s="8"/>
      <c r="B17" s="9"/>
      <c r="C17" s="9"/>
      <c r="D17" s="10"/>
      <c r="E17" s="10"/>
      <c r="F17" s="10"/>
      <c r="G17" s="10"/>
    </row>
    <row r="18" spans="1:7">
      <c r="A18" s="8"/>
      <c r="B18" s="9" t="s">
        <v>35</v>
      </c>
      <c r="C18" s="9" t="s">
        <v>35</v>
      </c>
      <c r="D18" s="10" t="s">
        <v>35</v>
      </c>
      <c r="E18" s="11"/>
      <c r="F18" s="10">
        <f>SUM(F12:F17)</f>
        <v>45630</v>
      </c>
      <c r="G18" s="11">
        <f>SUM(G12:G17)</f>
        <v>31941</v>
      </c>
    </row>
    <row r="19" spans="1:7" s="7" customFormat="1" ht="12.75">
      <c r="A19" s="48" t="s">
        <v>48</v>
      </c>
      <c r="B19" s="48"/>
      <c r="C19" s="48"/>
      <c r="D19" s="48"/>
      <c r="E19" s="48"/>
      <c r="F19" s="48"/>
      <c r="G19" s="5"/>
    </row>
    <row r="20" spans="1:7">
      <c r="A20" s="8" t="s">
        <v>43</v>
      </c>
      <c r="B20" s="9" t="s">
        <v>7</v>
      </c>
      <c r="C20" s="9">
        <v>35</v>
      </c>
      <c r="D20" s="10">
        <v>280</v>
      </c>
      <c r="E20" s="10">
        <f t="shared" ref="E20:E25" si="0">D20*(100-$D$63)/100</f>
        <v>196</v>
      </c>
      <c r="F20" s="10">
        <f t="shared" ref="F20:F25" si="1">C20*D20</f>
        <v>9800</v>
      </c>
      <c r="G20" s="10">
        <f t="shared" ref="G20:G25" si="2">F20*(100-$D$63)/100</f>
        <v>6860</v>
      </c>
    </row>
    <row r="21" spans="1:7">
      <c r="A21" s="8" t="s">
        <v>49</v>
      </c>
      <c r="B21" s="9" t="s">
        <v>12</v>
      </c>
      <c r="C21" s="9">
        <v>1</v>
      </c>
      <c r="D21" s="10">
        <v>900</v>
      </c>
      <c r="E21" s="10">
        <f t="shared" si="0"/>
        <v>630</v>
      </c>
      <c r="F21" s="10">
        <f t="shared" si="1"/>
        <v>900</v>
      </c>
      <c r="G21" s="10">
        <f t="shared" si="2"/>
        <v>630</v>
      </c>
    </row>
    <row r="22" spans="1:7">
      <c r="A22" s="8" t="s">
        <v>50</v>
      </c>
      <c r="B22" s="9" t="s">
        <v>12</v>
      </c>
      <c r="C22" s="9">
        <v>1</v>
      </c>
      <c r="D22" s="10">
        <v>3500</v>
      </c>
      <c r="E22" s="10">
        <f t="shared" si="0"/>
        <v>2450</v>
      </c>
      <c r="F22" s="10">
        <f t="shared" si="1"/>
        <v>3500</v>
      </c>
      <c r="G22" s="10">
        <f t="shared" si="2"/>
        <v>2450</v>
      </c>
    </row>
    <row r="23" spans="1:7">
      <c r="A23" s="8" t="s">
        <v>45</v>
      </c>
      <c r="B23" s="9" t="s">
        <v>7</v>
      </c>
      <c r="C23" s="9">
        <v>35</v>
      </c>
      <c r="D23" s="10">
        <v>50</v>
      </c>
      <c r="E23" s="10">
        <f t="shared" si="0"/>
        <v>35</v>
      </c>
      <c r="F23" s="10">
        <f t="shared" si="1"/>
        <v>1750</v>
      </c>
      <c r="G23" s="10">
        <f t="shared" si="2"/>
        <v>1225</v>
      </c>
    </row>
    <row r="24" spans="1:7">
      <c r="A24" s="8" t="s">
        <v>46</v>
      </c>
      <c r="B24" s="9" t="s">
        <v>7</v>
      </c>
      <c r="C24" s="9">
        <v>35</v>
      </c>
      <c r="D24" s="10">
        <v>70</v>
      </c>
      <c r="E24" s="10">
        <f t="shared" si="0"/>
        <v>49</v>
      </c>
      <c r="F24" s="10">
        <f t="shared" si="1"/>
        <v>2450</v>
      </c>
      <c r="G24" s="10">
        <f t="shared" si="2"/>
        <v>1715</v>
      </c>
    </row>
    <row r="25" spans="1:7">
      <c r="A25" s="8" t="s">
        <v>47</v>
      </c>
      <c r="B25" s="9" t="s">
        <v>7</v>
      </c>
      <c r="C25" s="9">
        <v>35</v>
      </c>
      <c r="D25" s="10">
        <v>450</v>
      </c>
      <c r="E25" s="10">
        <f t="shared" si="0"/>
        <v>315</v>
      </c>
      <c r="F25" s="10">
        <f t="shared" si="1"/>
        <v>15750</v>
      </c>
      <c r="G25" s="10">
        <f t="shared" si="2"/>
        <v>11025</v>
      </c>
    </row>
    <row r="26" spans="1:7">
      <c r="A26" s="8"/>
      <c r="B26" s="9"/>
      <c r="C26" s="9"/>
      <c r="D26" s="10"/>
      <c r="E26" s="10"/>
      <c r="F26" s="10">
        <f>SUM(F20:F25)</f>
        <v>34150</v>
      </c>
      <c r="G26" s="10">
        <f>SUM(G20:G25)</f>
        <v>23905</v>
      </c>
    </row>
    <row r="27" spans="1:7">
      <c r="A27" s="8"/>
      <c r="B27" s="9"/>
      <c r="C27" s="9"/>
      <c r="D27" s="10"/>
      <c r="E27" s="10"/>
      <c r="F27" s="10"/>
      <c r="G27" s="10"/>
    </row>
    <row r="28" spans="1:7">
      <c r="A28" s="50" t="s">
        <v>51</v>
      </c>
      <c r="B28" s="51"/>
      <c r="C28" s="51"/>
      <c r="D28" s="52"/>
      <c r="E28" s="6"/>
      <c r="F28" s="6"/>
      <c r="G28" s="5"/>
    </row>
    <row r="29" spans="1:7">
      <c r="A29" s="8" t="s">
        <v>52</v>
      </c>
      <c r="B29" s="9" t="s">
        <v>7</v>
      </c>
      <c r="C29" s="9">
        <v>5</v>
      </c>
      <c r="D29" s="10">
        <v>1500</v>
      </c>
      <c r="E29" s="10">
        <f>D29*(100-$D$63)/100</f>
        <v>1050</v>
      </c>
      <c r="F29" s="10">
        <f>C29*D29</f>
        <v>7500</v>
      </c>
      <c r="G29" s="10">
        <f>F29*(100-$D$63)/100</f>
        <v>5250</v>
      </c>
    </row>
    <row r="30" spans="1:7">
      <c r="A30" s="8" t="s">
        <v>43</v>
      </c>
      <c r="B30" s="9" t="s">
        <v>7</v>
      </c>
      <c r="C30" s="9">
        <v>5</v>
      </c>
      <c r="D30" s="10">
        <v>280</v>
      </c>
      <c r="E30" s="10">
        <f>D30*(100-$D$63)/100</f>
        <v>196</v>
      </c>
      <c r="F30" s="10">
        <f>C30*D30</f>
        <v>1400</v>
      </c>
      <c r="G30" s="10">
        <f>F30*(100-$D$63)/100</f>
        <v>980</v>
      </c>
    </row>
    <row r="31" spans="1:7">
      <c r="A31" s="8" t="s">
        <v>47</v>
      </c>
      <c r="B31" s="9" t="s">
        <v>7</v>
      </c>
      <c r="C31" s="9">
        <v>5</v>
      </c>
      <c r="D31" s="10">
        <v>450</v>
      </c>
      <c r="E31" s="10">
        <f>D31*(100-$D$63)/100</f>
        <v>315</v>
      </c>
      <c r="F31" s="10">
        <f>C31*D31</f>
        <v>2250</v>
      </c>
      <c r="G31" s="10">
        <f>F31*(100-$D$63)/100</f>
        <v>1575</v>
      </c>
    </row>
    <row r="32" spans="1:7">
      <c r="A32" s="8" t="s">
        <v>35</v>
      </c>
      <c r="B32" s="9" t="s">
        <v>35</v>
      </c>
      <c r="C32" s="9">
        <v>0</v>
      </c>
      <c r="D32" s="10">
        <v>0</v>
      </c>
      <c r="E32" s="10">
        <f>D32*(100-$D$63)/100</f>
        <v>0</v>
      </c>
      <c r="F32" s="10">
        <f>C32*D32</f>
        <v>0</v>
      </c>
      <c r="G32" s="10">
        <f>F32*(100-$D$63)/100</f>
        <v>0</v>
      </c>
    </row>
    <row r="33" spans="1:7">
      <c r="A33" s="8"/>
      <c r="B33" s="9"/>
      <c r="C33" s="9"/>
      <c r="D33" s="10"/>
      <c r="E33" s="10"/>
      <c r="F33" s="10"/>
      <c r="G33" s="10"/>
    </row>
    <row r="34" spans="1:7">
      <c r="A34" s="8"/>
      <c r="B34" s="9" t="s">
        <v>35</v>
      </c>
      <c r="C34" s="9" t="s">
        <v>35</v>
      </c>
      <c r="D34" s="10" t="s">
        <v>35</v>
      </c>
      <c r="E34" s="11"/>
      <c r="F34" s="10">
        <f>SUM(F29:F33)</f>
        <v>11150</v>
      </c>
      <c r="G34" s="11">
        <f>SUM(G29:G33)</f>
        <v>7805</v>
      </c>
    </row>
    <row r="35" spans="1:7">
      <c r="A35" s="22"/>
      <c r="B35" s="23"/>
      <c r="C35" s="23"/>
      <c r="D35" s="24"/>
      <c r="E35" s="10"/>
      <c r="F35" s="10"/>
      <c r="G35" s="10"/>
    </row>
    <row r="36" spans="1:7">
      <c r="A36" s="48" t="s">
        <v>53</v>
      </c>
      <c r="B36" s="48"/>
      <c r="C36" s="48"/>
      <c r="D36" s="48"/>
      <c r="E36" s="48"/>
      <c r="F36" s="48"/>
      <c r="G36" s="5"/>
    </row>
    <row r="37" spans="1:7">
      <c r="A37" s="8" t="s">
        <v>43</v>
      </c>
      <c r="B37" s="9" t="s">
        <v>7</v>
      </c>
      <c r="C37" s="9">
        <v>18</v>
      </c>
      <c r="D37" s="10">
        <v>280</v>
      </c>
      <c r="E37" s="10">
        <f>D37*(100-$D$63)/100</f>
        <v>196</v>
      </c>
      <c r="F37" s="10">
        <f>C37*D37</f>
        <v>5040</v>
      </c>
      <c r="G37" s="10">
        <f>F37*(100-$D$63)/100</f>
        <v>3528</v>
      </c>
    </row>
    <row r="38" spans="1:7">
      <c r="A38" s="8" t="s">
        <v>44</v>
      </c>
      <c r="B38" s="9" t="s">
        <v>7</v>
      </c>
      <c r="C38" s="9">
        <v>21.6</v>
      </c>
      <c r="D38" s="10">
        <v>350</v>
      </c>
      <c r="E38" s="10">
        <f>D38*(100-$D$63)/100</f>
        <v>245</v>
      </c>
      <c r="F38" s="10">
        <f>C38*D38</f>
        <v>7560.0000000000009</v>
      </c>
      <c r="G38" s="10">
        <f>F38*(100-$D$63)/100</f>
        <v>5292.0000000000009</v>
      </c>
    </row>
    <row r="39" spans="1:7">
      <c r="A39" s="8" t="s">
        <v>45</v>
      </c>
      <c r="B39" s="9" t="s">
        <v>7</v>
      </c>
      <c r="C39" s="9">
        <v>18</v>
      </c>
      <c r="D39" s="10">
        <v>50</v>
      </c>
      <c r="E39" s="10">
        <f>D39*(100-$D$63)/100</f>
        <v>35</v>
      </c>
      <c r="F39" s="10">
        <f>C39*D39</f>
        <v>900</v>
      </c>
      <c r="G39" s="10">
        <f>F39*(100-$D$63)/100</f>
        <v>630</v>
      </c>
    </row>
    <row r="40" spans="1:7">
      <c r="A40" s="8" t="s">
        <v>47</v>
      </c>
      <c r="B40" s="9" t="s">
        <v>7</v>
      </c>
      <c r="C40" s="9">
        <v>18</v>
      </c>
      <c r="D40" s="10">
        <v>450</v>
      </c>
      <c r="E40" s="10">
        <f>D40*(100-$D$63)/100</f>
        <v>315</v>
      </c>
      <c r="F40" s="10">
        <f>C40*D40</f>
        <v>8100</v>
      </c>
      <c r="G40" s="10">
        <f>F40*(100-$D$63)/100</f>
        <v>5670</v>
      </c>
    </row>
    <row r="41" spans="1:7">
      <c r="A41" s="8"/>
      <c r="B41" s="9"/>
      <c r="C41" s="9"/>
      <c r="D41" s="10"/>
      <c r="E41" s="10"/>
      <c r="F41" s="10">
        <f>SUM(F37:F40)</f>
        <v>21600</v>
      </c>
      <c r="G41" s="10">
        <f>SUM(G37:G40)</f>
        <v>15120</v>
      </c>
    </row>
    <row r="42" spans="1:7">
      <c r="A42" s="22"/>
      <c r="B42" s="23"/>
      <c r="C42" s="23"/>
      <c r="D42" s="24"/>
      <c r="E42" s="10"/>
      <c r="F42" s="10"/>
      <c r="G42" s="10"/>
    </row>
    <row r="43" spans="1:7">
      <c r="A43" s="48" t="s">
        <v>54</v>
      </c>
      <c r="B43" s="48"/>
      <c r="C43" s="48"/>
      <c r="D43" s="48"/>
      <c r="E43" s="48"/>
      <c r="F43" s="48"/>
      <c r="G43" s="5"/>
    </row>
    <row r="44" spans="1:7">
      <c r="A44" s="8" t="s">
        <v>43</v>
      </c>
      <c r="B44" s="9" t="s">
        <v>7</v>
      </c>
      <c r="C44" s="9">
        <v>16</v>
      </c>
      <c r="D44" s="10">
        <v>280</v>
      </c>
      <c r="E44" s="10">
        <f>D44*(100-$D$63)/100</f>
        <v>196</v>
      </c>
      <c r="F44" s="10">
        <f>C44*D44</f>
        <v>4480</v>
      </c>
      <c r="G44" s="10">
        <f>F44*(100-$D$63)/100</f>
        <v>3136</v>
      </c>
    </row>
    <row r="45" spans="1:7">
      <c r="A45" s="8" t="s">
        <v>49</v>
      </c>
      <c r="B45" s="9" t="s">
        <v>12</v>
      </c>
      <c r="C45" s="9">
        <v>1</v>
      </c>
      <c r="D45" s="10">
        <v>900</v>
      </c>
      <c r="E45" s="10">
        <f>D45*(100-$D$63)/100</f>
        <v>630</v>
      </c>
      <c r="F45" s="10">
        <f>C45*D45</f>
        <v>900</v>
      </c>
      <c r="G45" s="10">
        <f>F45*(100-$D$63)/100</f>
        <v>630</v>
      </c>
    </row>
    <row r="46" spans="1:7">
      <c r="A46" s="8" t="s">
        <v>44</v>
      </c>
      <c r="B46" s="9" t="s">
        <v>7</v>
      </c>
      <c r="C46" s="9">
        <v>33.4</v>
      </c>
      <c r="D46" s="10">
        <v>350</v>
      </c>
      <c r="E46" s="10">
        <f>D46*(100-$D$63)/100</f>
        <v>245</v>
      </c>
      <c r="F46" s="10">
        <f>C46*D46</f>
        <v>11690</v>
      </c>
      <c r="G46" s="10">
        <f>F46*(100-$D$63)/100</f>
        <v>8183</v>
      </c>
    </row>
    <row r="47" spans="1:7">
      <c r="A47" s="8" t="s">
        <v>45</v>
      </c>
      <c r="B47" s="9" t="s">
        <v>7</v>
      </c>
      <c r="C47" s="9">
        <v>16</v>
      </c>
      <c r="D47" s="10">
        <v>50</v>
      </c>
      <c r="E47" s="10">
        <f>D47*(100-$D$63)/100</f>
        <v>35</v>
      </c>
      <c r="F47" s="10">
        <f>C47*D47</f>
        <v>800</v>
      </c>
      <c r="G47" s="10">
        <f>F47*(100-$D$63)/100</f>
        <v>560</v>
      </c>
    </row>
    <row r="48" spans="1:7">
      <c r="A48" s="8" t="s">
        <v>47</v>
      </c>
      <c r="B48" s="9" t="s">
        <v>7</v>
      </c>
      <c r="C48" s="9">
        <v>16</v>
      </c>
      <c r="D48" s="10">
        <v>450</v>
      </c>
      <c r="E48" s="10">
        <f>D48*(100-$D$63)/100</f>
        <v>315</v>
      </c>
      <c r="F48" s="10">
        <f>C48*D48</f>
        <v>7200</v>
      </c>
      <c r="G48" s="10">
        <f>F48*(100-$D$63)/100</f>
        <v>5040</v>
      </c>
    </row>
    <row r="49" spans="1:7">
      <c r="A49" s="8"/>
      <c r="B49" s="9"/>
      <c r="C49" s="9"/>
      <c r="D49" s="10"/>
      <c r="E49" s="10"/>
      <c r="F49" s="10">
        <f>SUM(F44:F48)</f>
        <v>25070</v>
      </c>
      <c r="G49" s="10">
        <f>SUM(G44:G48)</f>
        <v>17549</v>
      </c>
    </row>
    <row r="50" spans="1:7">
      <c r="A50" s="48" t="s">
        <v>55</v>
      </c>
      <c r="B50" s="48"/>
      <c r="C50" s="48"/>
      <c r="D50" s="48"/>
      <c r="E50" s="48"/>
      <c r="F50" s="48"/>
      <c r="G50" s="5"/>
    </row>
    <row r="51" spans="1:7">
      <c r="A51" s="8" t="s">
        <v>43</v>
      </c>
      <c r="B51" s="9" t="s">
        <v>7</v>
      </c>
      <c r="C51" s="9">
        <v>16</v>
      </c>
      <c r="D51" s="10">
        <v>280</v>
      </c>
      <c r="E51" s="10">
        <f>D51*(100-$D$63)/100</f>
        <v>196</v>
      </c>
      <c r="F51" s="10">
        <f>C51*D51</f>
        <v>4480</v>
      </c>
      <c r="G51" s="10">
        <f>F51*(100-$D$63)/100</f>
        <v>3136</v>
      </c>
    </row>
    <row r="52" spans="1:7">
      <c r="A52" s="8" t="s">
        <v>44</v>
      </c>
      <c r="B52" s="9" t="s">
        <v>7</v>
      </c>
      <c r="C52" s="9">
        <v>30</v>
      </c>
      <c r="D52" s="10">
        <v>350</v>
      </c>
      <c r="E52" s="10">
        <f>D52*(100-$D$63)/100</f>
        <v>245</v>
      </c>
      <c r="F52" s="10">
        <f>C52*D52</f>
        <v>10500</v>
      </c>
      <c r="G52" s="10">
        <f>F52*(100-$D$63)/100</f>
        <v>7350</v>
      </c>
    </row>
    <row r="53" spans="1:7">
      <c r="A53" s="8" t="s">
        <v>45</v>
      </c>
      <c r="B53" s="9" t="s">
        <v>7</v>
      </c>
      <c r="C53" s="9">
        <v>16</v>
      </c>
      <c r="D53" s="10">
        <v>50</v>
      </c>
      <c r="E53" s="10">
        <f>D53*(100-$D$63)/100</f>
        <v>35</v>
      </c>
      <c r="F53" s="10">
        <f>C53*D53</f>
        <v>800</v>
      </c>
      <c r="G53" s="10">
        <f>F53*(100-$D$63)/100</f>
        <v>560</v>
      </c>
    </row>
    <row r="54" spans="1:7">
      <c r="A54" s="8" t="s">
        <v>47</v>
      </c>
      <c r="B54" s="9" t="s">
        <v>7</v>
      </c>
      <c r="C54" s="9">
        <v>16</v>
      </c>
      <c r="D54" s="10">
        <v>450</v>
      </c>
      <c r="E54" s="10">
        <f>D54*(100-$D$63)/100</f>
        <v>315</v>
      </c>
      <c r="F54" s="10">
        <f>C54*D54</f>
        <v>7200</v>
      </c>
      <c r="G54" s="10">
        <f>F54*(100-$D$63)/100</f>
        <v>5040</v>
      </c>
    </row>
    <row r="55" spans="1:7">
      <c r="A55" s="8"/>
      <c r="B55" s="9"/>
      <c r="C55" s="9"/>
      <c r="D55" s="10"/>
      <c r="E55" s="10"/>
      <c r="F55" s="10">
        <f>SUM(F51:F54)</f>
        <v>22980</v>
      </c>
      <c r="G55" s="10">
        <f>SUM(G51:G54)</f>
        <v>16086</v>
      </c>
    </row>
    <row r="56" spans="1:7">
      <c r="A56" s="44" t="s">
        <v>56</v>
      </c>
      <c r="B56" s="45"/>
      <c r="C56" s="45"/>
      <c r="D56" s="45"/>
      <c r="E56" s="46"/>
      <c r="F56" s="10"/>
      <c r="G56" s="10"/>
    </row>
    <row r="57" spans="1:7">
      <c r="A57" s="8" t="s">
        <v>43</v>
      </c>
      <c r="B57" s="9" t="s">
        <v>7</v>
      </c>
      <c r="C57" s="9">
        <v>24</v>
      </c>
      <c r="D57" s="10">
        <v>280</v>
      </c>
      <c r="E57" s="10">
        <f>D57*(100-$D$63)/100</f>
        <v>196</v>
      </c>
      <c r="F57" s="10">
        <f>C57*D57</f>
        <v>6720</v>
      </c>
      <c r="G57" s="10">
        <f>F57*(100-$D$63)/100</f>
        <v>4704</v>
      </c>
    </row>
    <row r="58" spans="1:7">
      <c r="A58" s="8" t="s">
        <v>45</v>
      </c>
      <c r="B58" s="9" t="s">
        <v>7</v>
      </c>
      <c r="C58" s="9">
        <v>24</v>
      </c>
      <c r="D58" s="10">
        <v>50</v>
      </c>
      <c r="E58" s="10">
        <f>D58*(100-$D$63)/100</f>
        <v>35</v>
      </c>
      <c r="F58" s="10">
        <f>C58*D58</f>
        <v>1200</v>
      </c>
      <c r="G58" s="10">
        <f>F58*(100-$D$63)/100</f>
        <v>840</v>
      </c>
    </row>
    <row r="59" spans="1:7">
      <c r="A59" s="8" t="s">
        <v>47</v>
      </c>
      <c r="B59" s="9" t="s">
        <v>7</v>
      </c>
      <c r="C59" s="9">
        <v>24</v>
      </c>
      <c r="D59" s="10">
        <v>450</v>
      </c>
      <c r="E59" s="10">
        <f>D59*(100-$D$63)/100</f>
        <v>315</v>
      </c>
      <c r="F59" s="10">
        <f>C59*D59</f>
        <v>10800</v>
      </c>
      <c r="G59" s="10">
        <f>F59*(100-$D$63)/100</f>
        <v>7560</v>
      </c>
    </row>
    <row r="60" spans="1:7">
      <c r="A60" s="8"/>
      <c r="B60" s="9"/>
      <c r="C60" s="9"/>
      <c r="D60" s="10"/>
      <c r="E60" s="10"/>
      <c r="F60" s="10"/>
      <c r="G60" s="10"/>
    </row>
    <row r="61" spans="1:7">
      <c r="A61" s="8"/>
      <c r="B61" s="9"/>
      <c r="C61" s="9"/>
      <c r="D61" s="10"/>
      <c r="E61" s="10"/>
      <c r="F61" s="10">
        <f>SUM(F56:F59)</f>
        <v>18720</v>
      </c>
      <c r="G61" s="10">
        <f>SUM(G56:G59)</f>
        <v>13104</v>
      </c>
    </row>
    <row r="62" spans="1:7">
      <c r="D62" s="12" t="s">
        <v>57</v>
      </c>
      <c r="E62" s="12"/>
      <c r="F62" s="13">
        <f>SUM(F12:F61)/2</f>
        <v>179300</v>
      </c>
    </row>
    <row r="63" spans="1:7" ht="18.75">
      <c r="C63" s="14" t="s">
        <v>58</v>
      </c>
      <c r="D63" s="15">
        <v>30</v>
      </c>
      <c r="E63" s="16" t="s">
        <v>59</v>
      </c>
      <c r="F63" s="13">
        <f>F62*$D$63/100</f>
        <v>53790</v>
      </c>
    </row>
    <row r="64" spans="1:7">
      <c r="D64" s="12" t="s">
        <v>60</v>
      </c>
      <c r="E64" s="12"/>
      <c r="F64" s="13">
        <f>F62-F63</f>
        <v>125510</v>
      </c>
      <c r="G64" s="17">
        <f>SUM(F64)</f>
        <v>125510</v>
      </c>
    </row>
    <row r="65" spans="1:7">
      <c r="D65" s="1"/>
      <c r="E65" s="1"/>
      <c r="G65" s="17"/>
    </row>
    <row r="66" spans="1:7">
      <c r="A66" s="1" t="s">
        <v>35</v>
      </c>
      <c r="D66" s="12"/>
      <c r="E66" s="12"/>
      <c r="F66" s="13"/>
      <c r="G66" s="17"/>
    </row>
    <row r="67" spans="1:7">
      <c r="A67" s="1" t="s">
        <v>61</v>
      </c>
      <c r="D67" s="12"/>
      <c r="E67" s="12"/>
      <c r="F67" s="13"/>
      <c r="G67" s="17"/>
    </row>
    <row r="68" spans="1:7">
      <c r="A68" s="1" t="s">
        <v>62</v>
      </c>
      <c r="C68" s="1" t="s">
        <v>63</v>
      </c>
    </row>
    <row r="69" spans="1:7">
      <c r="A69" s="1" t="s">
        <v>64</v>
      </c>
      <c r="C69" s="1" t="s">
        <v>65</v>
      </c>
    </row>
    <row r="70" spans="1:7">
      <c r="A70" s="1" t="s">
        <v>64</v>
      </c>
      <c r="C70" s="1" t="s">
        <v>65</v>
      </c>
    </row>
    <row r="71" spans="1:7">
      <c r="A71" s="1" t="s">
        <v>35</v>
      </c>
      <c r="C71" s="1" t="s">
        <v>35</v>
      </c>
      <c r="E71" s="2" t="s">
        <v>35</v>
      </c>
    </row>
    <row r="72" spans="1:7">
      <c r="A72" s="18" t="s">
        <v>35</v>
      </c>
    </row>
    <row r="73" spans="1:7" ht="15.75">
      <c r="A73" s="25" t="s">
        <v>66</v>
      </c>
    </row>
    <row r="75" spans="1:7" ht="15.75">
      <c r="A75" s="47" t="s">
        <v>67</v>
      </c>
      <c r="B75" s="47"/>
      <c r="C75" s="47"/>
      <c r="D75" s="47"/>
      <c r="E75" s="47"/>
      <c r="F75" s="47"/>
      <c r="G75" s="47"/>
    </row>
    <row r="76" spans="1:7" ht="15.75">
      <c r="A76" s="19"/>
      <c r="B76" s="20"/>
      <c r="C76" s="20"/>
      <c r="D76" s="19"/>
      <c r="E76" s="20"/>
      <c r="F76" s="20"/>
      <c r="G76" s="20"/>
    </row>
    <row r="77" spans="1:7" ht="15.75">
      <c r="A77" s="25" t="s">
        <v>35</v>
      </c>
      <c r="B77" s="20"/>
      <c r="C77" s="20"/>
      <c r="D77" s="19"/>
      <c r="E77" s="20"/>
      <c r="F77" s="20"/>
      <c r="G77" s="20"/>
    </row>
  </sheetData>
  <mergeCells count="12">
    <mergeCell ref="A56:E56"/>
    <mergeCell ref="A75:G75"/>
    <mergeCell ref="A50:F50"/>
    <mergeCell ref="A5:F5"/>
    <mergeCell ref="A4:F4"/>
    <mergeCell ref="A43:F43"/>
    <mergeCell ref="A28:D28"/>
    <mergeCell ref="A36:F36"/>
    <mergeCell ref="A19:F19"/>
    <mergeCell ref="A6:F6"/>
    <mergeCell ref="D7:F7"/>
    <mergeCell ref="A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4"/>
  <sheetViews>
    <sheetView topLeftCell="A58" workbookViewId="0"/>
  </sheetViews>
  <sheetFormatPr defaultRowHeight="15"/>
  <cols>
    <col min="1" max="1" width="46.5703125" style="1" customWidth="1"/>
    <col min="2" max="2" width="10.5703125" style="2" customWidth="1"/>
    <col min="3" max="3" width="7.28515625" style="1" customWidth="1"/>
    <col min="4" max="4" width="13.5703125" style="2" customWidth="1"/>
    <col min="5" max="5" width="14.5703125" style="2" customWidth="1"/>
    <col min="6" max="6" width="13.85546875" style="1" customWidth="1"/>
    <col min="7" max="7" width="15.140625" style="1" customWidth="1"/>
    <col min="8" max="8" width="13.42578125" style="1" customWidth="1"/>
    <col min="9" max="256" width="9.140625" style="1" customWidth="1"/>
  </cols>
  <sheetData>
    <row r="1" spans="1:7">
      <c r="A1" s="3" t="s">
        <v>28</v>
      </c>
      <c r="B1" s="21"/>
      <c r="C1" s="3"/>
      <c r="D1" s="21"/>
      <c r="E1" s="21"/>
      <c r="F1" s="3"/>
    </row>
    <row r="2" spans="1:7">
      <c r="A2" s="3" t="s">
        <v>29</v>
      </c>
      <c r="B2" s="21"/>
      <c r="C2" s="3"/>
      <c r="D2" s="21"/>
      <c r="E2" s="21"/>
      <c r="F2" s="3"/>
    </row>
    <row r="3" spans="1:7">
      <c r="A3" s="3"/>
      <c r="B3" s="21"/>
      <c r="C3" s="3"/>
      <c r="D3" s="21"/>
      <c r="E3" s="21"/>
      <c r="F3" s="3"/>
    </row>
    <row r="4" spans="1:7">
      <c r="A4" s="49" t="s">
        <v>30</v>
      </c>
      <c r="B4" s="49"/>
      <c r="C4" s="49"/>
      <c r="D4" s="49"/>
      <c r="E4" s="49"/>
      <c r="F4" s="49"/>
    </row>
    <row r="5" spans="1:7">
      <c r="A5" s="49" t="s">
        <v>31</v>
      </c>
      <c r="B5" s="49"/>
      <c r="C5" s="49"/>
      <c r="D5" s="49"/>
      <c r="E5" s="49"/>
      <c r="F5" s="49"/>
    </row>
    <row r="6" spans="1:7">
      <c r="A6" s="49" t="s">
        <v>68</v>
      </c>
      <c r="B6" s="49"/>
      <c r="C6" s="49"/>
      <c r="D6" s="49"/>
      <c r="E6" s="49"/>
      <c r="F6" s="49"/>
    </row>
    <row r="7" spans="1:7">
      <c r="A7" s="3"/>
      <c r="B7" s="21"/>
      <c r="C7" s="3" t="s">
        <v>33</v>
      </c>
      <c r="D7" s="53" t="s">
        <v>34</v>
      </c>
      <c r="E7" s="53"/>
      <c r="F7" s="53"/>
    </row>
    <row r="8" spans="1:7">
      <c r="A8" s="3"/>
      <c r="B8" s="21"/>
      <c r="C8" s="3" t="s">
        <v>35</v>
      </c>
      <c r="D8" s="21" t="s">
        <v>36</v>
      </c>
      <c r="E8" s="21"/>
      <c r="F8" s="3"/>
    </row>
    <row r="9" spans="1:7" s="4" customFormat="1" ht="12.75">
      <c r="A9" s="5" t="s">
        <v>37</v>
      </c>
      <c r="B9" s="6" t="s">
        <v>1</v>
      </c>
      <c r="C9" s="5" t="s">
        <v>2</v>
      </c>
      <c r="D9" s="6" t="s">
        <v>38</v>
      </c>
      <c r="E9" s="6" t="s">
        <v>39</v>
      </c>
      <c r="F9" s="6" t="s">
        <v>40</v>
      </c>
      <c r="G9" s="5" t="s">
        <v>41</v>
      </c>
    </row>
    <row r="10" spans="1:7" s="4" customFormat="1" ht="12.75">
      <c r="A10" s="50" t="s">
        <v>42</v>
      </c>
      <c r="B10" s="51"/>
      <c r="C10" s="51"/>
      <c r="D10" s="52"/>
      <c r="E10" s="6"/>
      <c r="F10" s="6"/>
      <c r="G10" s="5"/>
    </row>
    <row r="11" spans="1:7" s="7" customFormat="1">
      <c r="A11" s="8" t="s">
        <v>69</v>
      </c>
      <c r="B11" s="9" t="s">
        <v>7</v>
      </c>
      <c r="C11" s="9">
        <v>5</v>
      </c>
      <c r="D11" s="10">
        <v>650</v>
      </c>
      <c r="E11" s="10">
        <f>D11*(100-$D$80)/100</f>
        <v>455</v>
      </c>
      <c r="F11" s="10">
        <f>C11*D11</f>
        <v>3250</v>
      </c>
      <c r="G11" s="10">
        <f>F11*(100-$D$80)/100</f>
        <v>2275</v>
      </c>
    </row>
    <row r="12" spans="1:7" s="7" customFormat="1">
      <c r="A12" s="8" t="s">
        <v>70</v>
      </c>
      <c r="B12" s="9" t="s">
        <v>7</v>
      </c>
      <c r="C12" s="9">
        <v>41</v>
      </c>
      <c r="D12" s="10">
        <v>180</v>
      </c>
      <c r="E12" s="10">
        <f>D12*(100-$D$80)/100</f>
        <v>126</v>
      </c>
      <c r="F12" s="10">
        <f>C12*D12</f>
        <v>7380</v>
      </c>
      <c r="G12" s="10">
        <f>F12*(100-$D$80)/100</f>
        <v>5166</v>
      </c>
    </row>
    <row r="13" spans="1:7">
      <c r="A13" s="8" t="s">
        <v>71</v>
      </c>
      <c r="B13" s="9" t="s">
        <v>7</v>
      </c>
      <c r="C13" s="9">
        <v>41</v>
      </c>
      <c r="D13" s="10">
        <v>250</v>
      </c>
      <c r="E13" s="10">
        <f>D13*(100-$D$80)/100</f>
        <v>175</v>
      </c>
      <c r="F13" s="10">
        <f>C13*D13</f>
        <v>10250</v>
      </c>
      <c r="G13" s="10">
        <f>F13*(100-$D$80)/100</f>
        <v>7175</v>
      </c>
    </row>
    <row r="14" spans="1:7">
      <c r="A14" s="8" t="s">
        <v>72</v>
      </c>
      <c r="B14" s="9" t="s">
        <v>7</v>
      </c>
      <c r="C14" s="9">
        <v>95</v>
      </c>
      <c r="D14" s="10">
        <v>50</v>
      </c>
      <c r="E14" s="10">
        <f>D14*(100-$D$80)/100</f>
        <v>35</v>
      </c>
      <c r="F14" s="10">
        <f>C14*D14</f>
        <v>4750</v>
      </c>
      <c r="G14" s="10">
        <f>F14*(100-$D$80)/100</f>
        <v>3325</v>
      </c>
    </row>
    <row r="15" spans="1:7">
      <c r="A15" s="8" t="s">
        <v>73</v>
      </c>
      <c r="B15" s="9" t="s">
        <v>7</v>
      </c>
      <c r="C15" s="9">
        <v>95</v>
      </c>
      <c r="D15" s="10">
        <v>350</v>
      </c>
      <c r="E15" s="10">
        <f>D15*(100-$D$80)/100</f>
        <v>245</v>
      </c>
      <c r="F15" s="10">
        <f>C15*D15</f>
        <v>33250</v>
      </c>
      <c r="G15" s="10">
        <f>F15*(100-$D$80)/100</f>
        <v>23275</v>
      </c>
    </row>
    <row r="16" spans="1:7">
      <c r="A16" s="8"/>
      <c r="B16" s="9"/>
      <c r="C16" s="9"/>
      <c r="D16" s="10"/>
      <c r="E16" s="10"/>
      <c r="F16" s="10"/>
      <c r="G16" s="10"/>
    </row>
    <row r="17" spans="1:7">
      <c r="A17" s="8"/>
      <c r="B17" s="9" t="s">
        <v>35</v>
      </c>
      <c r="C17" s="9" t="s">
        <v>35</v>
      </c>
      <c r="D17" s="10" t="s">
        <v>35</v>
      </c>
      <c r="E17" s="11"/>
      <c r="F17" s="10">
        <f>SUM(F11:F16)</f>
        <v>58880</v>
      </c>
      <c r="G17" s="11">
        <f>SUM(G11:G16)</f>
        <v>41216</v>
      </c>
    </row>
    <row r="18" spans="1:7" s="7" customFormat="1" ht="12.75">
      <c r="A18" s="48" t="s">
        <v>48</v>
      </c>
      <c r="B18" s="48"/>
      <c r="C18" s="48"/>
      <c r="D18" s="48"/>
      <c r="E18" s="48"/>
      <c r="F18" s="48"/>
      <c r="G18" s="5"/>
    </row>
    <row r="19" spans="1:7">
      <c r="A19" s="8" t="s">
        <v>70</v>
      </c>
      <c r="B19" s="9" t="s">
        <v>7</v>
      </c>
      <c r="C19" s="9">
        <v>35</v>
      </c>
      <c r="D19" s="10">
        <v>180</v>
      </c>
      <c r="E19" s="10">
        <f t="shared" ref="E19:E25" si="0">D19*(100-$D$80)/100</f>
        <v>126</v>
      </c>
      <c r="F19" s="10">
        <f t="shared" ref="F19:F25" si="1">C19*D19</f>
        <v>6300</v>
      </c>
      <c r="G19" s="10">
        <f t="shared" ref="G19:G25" si="2">F19*(100-$D$80)/100</f>
        <v>4410</v>
      </c>
    </row>
    <row r="20" spans="1:7">
      <c r="A20" s="8" t="s">
        <v>71</v>
      </c>
      <c r="B20" s="9" t="s">
        <v>7</v>
      </c>
      <c r="C20" s="9">
        <v>35</v>
      </c>
      <c r="D20" s="10">
        <v>250</v>
      </c>
      <c r="E20" s="10">
        <f t="shared" si="0"/>
        <v>175</v>
      </c>
      <c r="F20" s="10">
        <f t="shared" si="1"/>
        <v>8750</v>
      </c>
      <c r="G20" s="10">
        <f t="shared" si="2"/>
        <v>6125</v>
      </c>
    </row>
    <row r="21" spans="1:7">
      <c r="A21" s="8" t="s">
        <v>74</v>
      </c>
      <c r="B21" s="9" t="s">
        <v>7</v>
      </c>
      <c r="C21" s="9">
        <v>12</v>
      </c>
      <c r="D21" s="10">
        <v>180</v>
      </c>
      <c r="E21" s="10">
        <f t="shared" si="0"/>
        <v>126</v>
      </c>
      <c r="F21" s="10">
        <f t="shared" si="1"/>
        <v>2160</v>
      </c>
      <c r="G21" s="10">
        <f t="shared" si="2"/>
        <v>1512</v>
      </c>
    </row>
    <row r="22" spans="1:7">
      <c r="A22" s="8" t="s">
        <v>72</v>
      </c>
      <c r="B22" s="9" t="s">
        <v>7</v>
      </c>
      <c r="C22" s="9">
        <v>53</v>
      </c>
      <c r="D22" s="10">
        <v>50</v>
      </c>
      <c r="E22" s="10">
        <f t="shared" si="0"/>
        <v>35</v>
      </c>
      <c r="F22" s="10">
        <f t="shared" si="1"/>
        <v>2650</v>
      </c>
      <c r="G22" s="10">
        <f t="shared" si="2"/>
        <v>1855</v>
      </c>
    </row>
    <row r="23" spans="1:7">
      <c r="A23" s="8" t="s">
        <v>73</v>
      </c>
      <c r="B23" s="9" t="s">
        <v>7</v>
      </c>
      <c r="C23" s="9">
        <v>41</v>
      </c>
      <c r="D23" s="10">
        <v>350</v>
      </c>
      <c r="E23" s="10">
        <f t="shared" si="0"/>
        <v>245</v>
      </c>
      <c r="F23" s="10">
        <f t="shared" si="1"/>
        <v>14350</v>
      </c>
      <c r="G23" s="10">
        <f t="shared" si="2"/>
        <v>10045</v>
      </c>
    </row>
    <row r="24" spans="1:7">
      <c r="A24" s="8" t="s">
        <v>75</v>
      </c>
      <c r="B24" s="9" t="s">
        <v>76</v>
      </c>
      <c r="C24" s="9">
        <v>10</v>
      </c>
      <c r="D24" s="10">
        <v>50</v>
      </c>
      <c r="E24" s="10">
        <f t="shared" si="0"/>
        <v>35</v>
      </c>
      <c r="F24" s="10">
        <f t="shared" si="1"/>
        <v>500</v>
      </c>
      <c r="G24" s="10">
        <f t="shared" si="2"/>
        <v>350</v>
      </c>
    </row>
    <row r="25" spans="1:7">
      <c r="A25" s="8" t="s">
        <v>77</v>
      </c>
      <c r="B25" s="9" t="s">
        <v>76</v>
      </c>
      <c r="C25" s="9">
        <v>10</v>
      </c>
      <c r="D25" s="10">
        <v>180</v>
      </c>
      <c r="E25" s="10">
        <f t="shared" si="0"/>
        <v>126</v>
      </c>
      <c r="F25" s="10">
        <f t="shared" si="1"/>
        <v>1800</v>
      </c>
      <c r="G25" s="10">
        <f t="shared" si="2"/>
        <v>1260</v>
      </c>
    </row>
    <row r="26" spans="1:7">
      <c r="A26" s="8"/>
      <c r="B26" s="9"/>
      <c r="C26" s="9"/>
      <c r="D26" s="10"/>
      <c r="E26" s="10"/>
      <c r="F26" s="10">
        <f>SUM(F19:F25)</f>
        <v>36510</v>
      </c>
      <c r="G26" s="10">
        <f>SUM(G19:G25)</f>
        <v>25557</v>
      </c>
    </row>
    <row r="27" spans="1:7">
      <c r="A27" s="8"/>
      <c r="B27" s="9"/>
      <c r="C27" s="9"/>
      <c r="D27" s="10"/>
      <c r="E27" s="10"/>
      <c r="F27" s="10"/>
      <c r="G27" s="10"/>
    </row>
    <row r="28" spans="1:7">
      <c r="A28" s="50" t="s">
        <v>51</v>
      </c>
      <c r="B28" s="51"/>
      <c r="C28" s="51"/>
      <c r="D28" s="52"/>
      <c r="E28" s="6"/>
      <c r="F28" s="6"/>
      <c r="G28" s="5"/>
    </row>
    <row r="29" spans="1:7">
      <c r="A29" s="8" t="s">
        <v>70</v>
      </c>
      <c r="B29" s="9" t="s">
        <v>7</v>
      </c>
      <c r="C29" s="9">
        <v>5</v>
      </c>
      <c r="D29" s="10">
        <v>180</v>
      </c>
      <c r="E29" s="10">
        <f>D29*(100-$D$80)/100</f>
        <v>126</v>
      </c>
      <c r="F29" s="10">
        <f>C29*D29</f>
        <v>900</v>
      </c>
      <c r="G29" s="10">
        <f>F29*(100-$D$80)/100</f>
        <v>630</v>
      </c>
    </row>
    <row r="30" spans="1:7">
      <c r="A30" s="8" t="s">
        <v>71</v>
      </c>
      <c r="B30" s="9" t="s">
        <v>7</v>
      </c>
      <c r="C30" s="9">
        <v>5</v>
      </c>
      <c r="D30" s="10">
        <v>250</v>
      </c>
      <c r="E30" s="10">
        <f>D30*(100-$D$80)/100</f>
        <v>175</v>
      </c>
      <c r="F30" s="10">
        <f>C30*D30</f>
        <v>1250</v>
      </c>
      <c r="G30" s="10">
        <f>F30*(100-$D$80)/100</f>
        <v>875</v>
      </c>
    </row>
    <row r="31" spans="1:7">
      <c r="A31" s="8" t="s">
        <v>78</v>
      </c>
      <c r="B31" s="9" t="s">
        <v>12</v>
      </c>
      <c r="C31" s="9">
        <v>5</v>
      </c>
      <c r="D31" s="10">
        <v>50</v>
      </c>
      <c r="E31" s="10">
        <f>D31*(100-$D$80)/100</f>
        <v>35</v>
      </c>
      <c r="F31" s="10">
        <f>C31*D31</f>
        <v>250</v>
      </c>
      <c r="G31" s="10">
        <f>F31*(100-$D$80)/100</f>
        <v>175</v>
      </c>
    </row>
    <row r="32" spans="1:7">
      <c r="A32" s="8" t="s">
        <v>73</v>
      </c>
      <c r="B32" s="9" t="s">
        <v>7</v>
      </c>
      <c r="C32" s="9">
        <v>22</v>
      </c>
      <c r="D32" s="10">
        <v>350</v>
      </c>
      <c r="E32" s="10">
        <f>D32*(100-$D$80)/100</f>
        <v>245</v>
      </c>
      <c r="F32" s="10">
        <f>C32*D32</f>
        <v>7700</v>
      </c>
      <c r="G32" s="10">
        <f>F32*(100-$D$80)/100</f>
        <v>5390</v>
      </c>
    </row>
    <row r="33" spans="1:7">
      <c r="A33" s="8"/>
      <c r="B33" s="9"/>
      <c r="C33" s="9"/>
      <c r="D33" s="10"/>
      <c r="E33" s="10"/>
      <c r="F33" s="10"/>
      <c r="G33" s="10"/>
    </row>
    <row r="34" spans="1:7">
      <c r="A34" s="8"/>
      <c r="B34" s="9" t="s">
        <v>35</v>
      </c>
      <c r="C34" s="9" t="s">
        <v>35</v>
      </c>
      <c r="D34" s="10" t="s">
        <v>35</v>
      </c>
      <c r="E34" s="11"/>
      <c r="F34" s="10">
        <f>SUM(F29:F33)</f>
        <v>10100</v>
      </c>
      <c r="G34" s="11">
        <f>SUM(G29:G33)</f>
        <v>7070</v>
      </c>
    </row>
    <row r="35" spans="1:7">
      <c r="A35" s="22"/>
      <c r="B35" s="23"/>
      <c r="C35" s="23"/>
      <c r="D35" s="24"/>
      <c r="E35" s="10"/>
      <c r="F35" s="10"/>
      <c r="G35" s="10"/>
    </row>
    <row r="36" spans="1:7">
      <c r="A36" s="48" t="s">
        <v>53</v>
      </c>
      <c r="B36" s="48"/>
      <c r="C36" s="48"/>
      <c r="D36" s="48"/>
      <c r="E36" s="48"/>
      <c r="F36" s="48"/>
      <c r="G36" s="5"/>
    </row>
    <row r="37" spans="1:7">
      <c r="A37" s="8" t="s">
        <v>70</v>
      </c>
      <c r="B37" s="9" t="s">
        <v>7</v>
      </c>
      <c r="C37" s="9">
        <v>18</v>
      </c>
      <c r="D37" s="10">
        <v>180</v>
      </c>
      <c r="E37" s="10">
        <f t="shared" ref="E37:E43" si="3">D37*(100-$D$80)/100</f>
        <v>126</v>
      </c>
      <c r="F37" s="10">
        <f t="shared" ref="F37:F43" si="4">C37*D37</f>
        <v>3240</v>
      </c>
      <c r="G37" s="10">
        <f t="shared" ref="G37:G43" si="5">F37*(100-$D$80)/100</f>
        <v>2268</v>
      </c>
    </row>
    <row r="38" spans="1:7">
      <c r="A38" s="8" t="s">
        <v>71</v>
      </c>
      <c r="B38" s="9" t="s">
        <v>7</v>
      </c>
      <c r="C38" s="9">
        <v>18</v>
      </c>
      <c r="D38" s="10">
        <v>250</v>
      </c>
      <c r="E38" s="10">
        <f t="shared" si="3"/>
        <v>175</v>
      </c>
      <c r="F38" s="10">
        <f t="shared" si="4"/>
        <v>4500</v>
      </c>
      <c r="G38" s="10">
        <f t="shared" si="5"/>
        <v>3150</v>
      </c>
    </row>
    <row r="39" spans="1:7">
      <c r="A39" s="8" t="s">
        <v>79</v>
      </c>
      <c r="B39" s="9" t="s">
        <v>7</v>
      </c>
      <c r="C39" s="9">
        <v>14</v>
      </c>
      <c r="D39" s="10">
        <v>280</v>
      </c>
      <c r="E39" s="10">
        <f t="shared" si="3"/>
        <v>196</v>
      </c>
      <c r="F39" s="10">
        <f t="shared" si="4"/>
        <v>3920</v>
      </c>
      <c r="G39" s="10">
        <f t="shared" si="5"/>
        <v>2744</v>
      </c>
    </row>
    <row r="40" spans="1:7">
      <c r="A40" s="8" t="s">
        <v>44</v>
      </c>
      <c r="B40" s="9" t="s">
        <v>7</v>
      </c>
      <c r="C40" s="9">
        <v>35</v>
      </c>
      <c r="D40" s="10">
        <v>50</v>
      </c>
      <c r="E40" s="10">
        <f t="shared" si="3"/>
        <v>35</v>
      </c>
      <c r="F40" s="10">
        <f t="shared" si="4"/>
        <v>1750</v>
      </c>
      <c r="G40" s="10">
        <f t="shared" si="5"/>
        <v>1225</v>
      </c>
    </row>
    <row r="41" spans="1:7">
      <c r="A41" s="8" t="s">
        <v>74</v>
      </c>
      <c r="B41" s="9" t="s">
        <v>7</v>
      </c>
      <c r="C41" s="9">
        <v>6</v>
      </c>
      <c r="D41" s="10">
        <v>180</v>
      </c>
      <c r="E41" s="10">
        <f t="shared" si="3"/>
        <v>126</v>
      </c>
      <c r="F41" s="10">
        <f t="shared" si="4"/>
        <v>1080</v>
      </c>
      <c r="G41" s="10">
        <f t="shared" si="5"/>
        <v>756</v>
      </c>
    </row>
    <row r="42" spans="1:7">
      <c r="A42" s="8" t="s">
        <v>75</v>
      </c>
      <c r="B42" s="9" t="s">
        <v>76</v>
      </c>
      <c r="C42" s="9">
        <v>4</v>
      </c>
      <c r="D42" s="10">
        <v>50</v>
      </c>
      <c r="E42" s="10">
        <f t="shared" si="3"/>
        <v>35</v>
      </c>
      <c r="F42" s="10">
        <f t="shared" si="4"/>
        <v>200</v>
      </c>
      <c r="G42" s="10">
        <f t="shared" si="5"/>
        <v>140</v>
      </c>
    </row>
    <row r="43" spans="1:7">
      <c r="A43" s="8" t="s">
        <v>77</v>
      </c>
      <c r="B43" s="9" t="s">
        <v>76</v>
      </c>
      <c r="C43" s="9">
        <v>4</v>
      </c>
      <c r="D43" s="10">
        <v>180</v>
      </c>
      <c r="E43" s="10">
        <f t="shared" si="3"/>
        <v>126</v>
      </c>
      <c r="F43" s="10">
        <f t="shared" si="4"/>
        <v>720</v>
      </c>
      <c r="G43" s="10">
        <f t="shared" si="5"/>
        <v>504</v>
      </c>
    </row>
    <row r="44" spans="1:7">
      <c r="A44" s="8"/>
      <c r="B44" s="9"/>
      <c r="C44" s="9"/>
      <c r="D44" s="10"/>
      <c r="E44" s="10"/>
      <c r="F44" s="10">
        <f>SUM(F37:F43)</f>
        <v>15410</v>
      </c>
      <c r="G44" s="10">
        <f>SUM(G37:G43)</f>
        <v>10787</v>
      </c>
    </row>
    <row r="45" spans="1:7">
      <c r="A45" s="22"/>
      <c r="B45" s="23"/>
      <c r="C45" s="23"/>
      <c r="D45" s="24"/>
      <c r="E45" s="10"/>
      <c r="F45" s="10"/>
      <c r="G45" s="10"/>
    </row>
    <row r="46" spans="1:7">
      <c r="A46" s="48" t="s">
        <v>80</v>
      </c>
      <c r="B46" s="48"/>
      <c r="C46" s="48"/>
      <c r="D46" s="48"/>
      <c r="E46" s="48"/>
      <c r="F46" s="48"/>
      <c r="G46" s="5"/>
    </row>
    <row r="47" spans="1:7">
      <c r="A47" s="8" t="s">
        <v>70</v>
      </c>
      <c r="B47" s="9" t="s">
        <v>7</v>
      </c>
      <c r="C47" s="9">
        <v>12</v>
      </c>
      <c r="D47" s="10">
        <v>180</v>
      </c>
      <c r="E47" s="10">
        <f>D47*(100-$D$80)/100</f>
        <v>126</v>
      </c>
      <c r="F47" s="10">
        <f>C47*D47</f>
        <v>2160</v>
      </c>
      <c r="G47" s="10">
        <f>F47*(100-$D$80)/100</f>
        <v>1512</v>
      </c>
    </row>
    <row r="48" spans="1:7">
      <c r="A48" s="8" t="s">
        <v>71</v>
      </c>
      <c r="B48" s="9" t="s">
        <v>7</v>
      </c>
      <c r="C48" s="9">
        <v>12</v>
      </c>
      <c r="D48" s="10">
        <v>250</v>
      </c>
      <c r="E48" s="10">
        <f>D48*(100-$D$80)/100</f>
        <v>175</v>
      </c>
      <c r="F48" s="10">
        <f>C48*D48</f>
        <v>3000</v>
      </c>
      <c r="G48" s="10">
        <f>F48*(100-$D$80)/100</f>
        <v>2100</v>
      </c>
    </row>
    <row r="49" spans="1:7">
      <c r="A49" s="8"/>
      <c r="B49" s="26"/>
      <c r="C49" s="27"/>
      <c r="D49" s="10"/>
      <c r="E49" s="10"/>
      <c r="F49" s="10">
        <f>SUM(F47:F48)</f>
        <v>5160</v>
      </c>
      <c r="G49" s="10">
        <f>SUM(G47:G48)</f>
        <v>3612</v>
      </c>
    </row>
    <row r="50" spans="1:7">
      <c r="A50" s="22"/>
      <c r="B50" s="23"/>
      <c r="C50" s="23"/>
      <c r="D50" s="24"/>
      <c r="E50" s="10"/>
      <c r="F50" s="10"/>
      <c r="G50" s="10"/>
    </row>
    <row r="51" spans="1:7">
      <c r="A51" s="48" t="s">
        <v>54</v>
      </c>
      <c r="B51" s="48"/>
      <c r="C51" s="48"/>
      <c r="D51" s="48"/>
      <c r="E51" s="48"/>
      <c r="F51" s="48"/>
      <c r="G51" s="5"/>
    </row>
    <row r="52" spans="1:7">
      <c r="A52" s="8" t="s">
        <v>70</v>
      </c>
      <c r="B52" s="9" t="s">
        <v>7</v>
      </c>
      <c r="C52" s="9">
        <v>16</v>
      </c>
      <c r="D52" s="10">
        <v>180</v>
      </c>
      <c r="E52" s="10">
        <f t="shared" ref="E52:E58" si="6">D52*(100-$D$80)/100</f>
        <v>126</v>
      </c>
      <c r="F52" s="10">
        <f t="shared" ref="F52:F58" si="7">C52*D52</f>
        <v>2880</v>
      </c>
      <c r="G52" s="10">
        <f t="shared" ref="G52:G58" si="8">F52*(100-$D$80)/100</f>
        <v>2016</v>
      </c>
    </row>
    <row r="53" spans="1:7">
      <c r="A53" s="8" t="s">
        <v>71</v>
      </c>
      <c r="B53" s="9" t="s">
        <v>7</v>
      </c>
      <c r="C53" s="9">
        <v>16</v>
      </c>
      <c r="D53" s="10">
        <v>250</v>
      </c>
      <c r="E53" s="10">
        <f t="shared" si="6"/>
        <v>175</v>
      </c>
      <c r="F53" s="10">
        <f t="shared" si="7"/>
        <v>4000</v>
      </c>
      <c r="G53" s="10">
        <f t="shared" si="8"/>
        <v>2800</v>
      </c>
    </row>
    <row r="54" spans="1:7">
      <c r="A54" s="8" t="s">
        <v>79</v>
      </c>
      <c r="B54" s="9" t="s">
        <v>7</v>
      </c>
      <c r="C54" s="9">
        <v>13</v>
      </c>
      <c r="D54" s="10">
        <v>280</v>
      </c>
      <c r="E54" s="10">
        <f t="shared" si="6"/>
        <v>196</v>
      </c>
      <c r="F54" s="10">
        <f t="shared" si="7"/>
        <v>3640</v>
      </c>
      <c r="G54" s="10">
        <f t="shared" si="8"/>
        <v>2548</v>
      </c>
    </row>
    <row r="55" spans="1:7">
      <c r="A55" s="8" t="s">
        <v>74</v>
      </c>
      <c r="B55" s="9" t="s">
        <v>7</v>
      </c>
      <c r="C55" s="9">
        <v>6</v>
      </c>
      <c r="D55" s="10">
        <v>180</v>
      </c>
      <c r="E55" s="10">
        <f t="shared" si="6"/>
        <v>126</v>
      </c>
      <c r="F55" s="10">
        <f t="shared" si="7"/>
        <v>1080</v>
      </c>
      <c r="G55" s="10">
        <f t="shared" si="8"/>
        <v>756</v>
      </c>
    </row>
    <row r="56" spans="1:7">
      <c r="A56" s="8" t="s">
        <v>44</v>
      </c>
      <c r="B56" s="9" t="s">
        <v>7</v>
      </c>
      <c r="C56" s="9">
        <v>32</v>
      </c>
      <c r="D56" s="10">
        <v>50</v>
      </c>
      <c r="E56" s="10">
        <f t="shared" si="6"/>
        <v>35</v>
      </c>
      <c r="F56" s="10">
        <f t="shared" si="7"/>
        <v>1600</v>
      </c>
      <c r="G56" s="10">
        <f t="shared" si="8"/>
        <v>1120</v>
      </c>
    </row>
    <row r="57" spans="1:7">
      <c r="A57" s="8" t="s">
        <v>75</v>
      </c>
      <c r="B57" s="9" t="s">
        <v>76</v>
      </c>
      <c r="C57" s="9">
        <v>4</v>
      </c>
      <c r="D57" s="10">
        <v>50</v>
      </c>
      <c r="E57" s="10">
        <f t="shared" si="6"/>
        <v>35</v>
      </c>
      <c r="F57" s="10">
        <f t="shared" si="7"/>
        <v>200</v>
      </c>
      <c r="G57" s="10">
        <f t="shared" si="8"/>
        <v>140</v>
      </c>
    </row>
    <row r="58" spans="1:7">
      <c r="A58" s="8" t="s">
        <v>77</v>
      </c>
      <c r="B58" s="9" t="s">
        <v>76</v>
      </c>
      <c r="C58" s="9">
        <v>4</v>
      </c>
      <c r="D58" s="10">
        <v>180</v>
      </c>
      <c r="E58" s="10">
        <f t="shared" si="6"/>
        <v>126</v>
      </c>
      <c r="F58" s="10">
        <f t="shared" si="7"/>
        <v>720</v>
      </c>
      <c r="G58" s="10">
        <f t="shared" si="8"/>
        <v>504</v>
      </c>
    </row>
    <row r="59" spans="1:7">
      <c r="A59" s="8"/>
      <c r="B59" s="9"/>
      <c r="C59" s="9"/>
      <c r="D59" s="10"/>
      <c r="E59" s="10"/>
      <c r="F59" s="10">
        <f>SUM(F52:F58)</f>
        <v>14120</v>
      </c>
      <c r="G59" s="10">
        <f>SUM(G52:G58)</f>
        <v>9884</v>
      </c>
    </row>
    <row r="60" spans="1:7">
      <c r="A60" s="48" t="s">
        <v>55</v>
      </c>
      <c r="B60" s="48"/>
      <c r="C60" s="48"/>
      <c r="D60" s="48"/>
      <c r="E60" s="48"/>
      <c r="F60" s="48"/>
      <c r="G60" s="5"/>
    </row>
    <row r="61" spans="1:7">
      <c r="A61" s="8" t="s">
        <v>70</v>
      </c>
      <c r="B61" s="9" t="s">
        <v>7</v>
      </c>
      <c r="C61" s="9">
        <v>16</v>
      </c>
      <c r="D61" s="10">
        <v>180</v>
      </c>
      <c r="E61" s="10">
        <f t="shared" ref="E61:E66" si="9">D61*(100-$D$80)/100</f>
        <v>126</v>
      </c>
      <c r="F61" s="10">
        <f t="shared" ref="F61:F66" si="10">C61*D61</f>
        <v>2880</v>
      </c>
      <c r="G61" s="10">
        <f t="shared" ref="G61:G66" si="11">F61*(100-$D$80)/100</f>
        <v>2016</v>
      </c>
    </row>
    <row r="62" spans="1:7">
      <c r="A62" s="8" t="s">
        <v>71</v>
      </c>
      <c r="B62" s="9" t="s">
        <v>7</v>
      </c>
      <c r="C62" s="9">
        <v>16</v>
      </c>
      <c r="D62" s="10">
        <v>250</v>
      </c>
      <c r="E62" s="10">
        <f t="shared" si="9"/>
        <v>175</v>
      </c>
      <c r="F62" s="10">
        <f t="shared" si="10"/>
        <v>4000</v>
      </c>
      <c r="G62" s="10">
        <f t="shared" si="11"/>
        <v>2800</v>
      </c>
    </row>
    <row r="63" spans="1:7">
      <c r="A63" s="8" t="s">
        <v>74</v>
      </c>
      <c r="B63" s="9" t="s">
        <v>7</v>
      </c>
      <c r="C63" s="9">
        <v>6</v>
      </c>
      <c r="D63" s="10">
        <v>180</v>
      </c>
      <c r="E63" s="10">
        <f t="shared" si="9"/>
        <v>126</v>
      </c>
      <c r="F63" s="10">
        <f t="shared" si="10"/>
        <v>1080</v>
      </c>
      <c r="G63" s="10">
        <f t="shared" si="11"/>
        <v>756</v>
      </c>
    </row>
    <row r="64" spans="1:7">
      <c r="A64" s="8" t="s">
        <v>44</v>
      </c>
      <c r="B64" s="9" t="s">
        <v>7</v>
      </c>
      <c r="C64" s="9">
        <v>32</v>
      </c>
      <c r="D64" s="10">
        <v>50</v>
      </c>
      <c r="E64" s="10">
        <f t="shared" si="9"/>
        <v>35</v>
      </c>
      <c r="F64" s="10">
        <f t="shared" si="10"/>
        <v>1600</v>
      </c>
      <c r="G64" s="10">
        <f t="shared" si="11"/>
        <v>1120</v>
      </c>
    </row>
    <row r="65" spans="1:7">
      <c r="A65" s="8" t="s">
        <v>75</v>
      </c>
      <c r="B65" s="9" t="s">
        <v>76</v>
      </c>
      <c r="C65" s="9">
        <v>4</v>
      </c>
      <c r="D65" s="10">
        <v>50</v>
      </c>
      <c r="E65" s="10">
        <f t="shared" si="9"/>
        <v>35</v>
      </c>
      <c r="F65" s="10">
        <f t="shared" si="10"/>
        <v>200</v>
      </c>
      <c r="G65" s="10">
        <f t="shared" si="11"/>
        <v>140</v>
      </c>
    </row>
    <row r="66" spans="1:7">
      <c r="A66" s="8" t="s">
        <v>77</v>
      </c>
      <c r="B66" s="9" t="s">
        <v>76</v>
      </c>
      <c r="C66" s="9">
        <v>4</v>
      </c>
      <c r="D66" s="10">
        <v>180</v>
      </c>
      <c r="E66" s="10">
        <f t="shared" si="9"/>
        <v>126</v>
      </c>
      <c r="F66" s="10">
        <f t="shared" si="10"/>
        <v>720</v>
      </c>
      <c r="G66" s="10">
        <f t="shared" si="11"/>
        <v>504</v>
      </c>
    </row>
    <row r="67" spans="1:7">
      <c r="A67" s="8"/>
      <c r="B67" s="9"/>
      <c r="C67" s="9"/>
      <c r="D67" s="10"/>
      <c r="E67" s="10"/>
      <c r="F67" s="10">
        <f>SUM(F61:F66)</f>
        <v>10480</v>
      </c>
      <c r="G67" s="10">
        <f>SUM(G61:G66)</f>
        <v>7336</v>
      </c>
    </row>
    <row r="68" spans="1:7">
      <c r="A68" s="44" t="s">
        <v>56</v>
      </c>
      <c r="B68" s="45"/>
      <c r="C68" s="45"/>
      <c r="D68" s="45"/>
      <c r="E68" s="46"/>
      <c r="F68" s="10"/>
      <c r="G68" s="10"/>
    </row>
    <row r="69" spans="1:7">
      <c r="A69" s="8" t="s">
        <v>70</v>
      </c>
      <c r="B69" s="9" t="s">
        <v>7</v>
      </c>
      <c r="C69" s="9">
        <v>24</v>
      </c>
      <c r="D69" s="10">
        <v>180</v>
      </c>
      <c r="E69" s="10">
        <f t="shared" ref="E69:E75" si="12">D69*(100-$D$80)/100</f>
        <v>126</v>
      </c>
      <c r="F69" s="10">
        <f t="shared" ref="F69:F75" si="13">C69*D69</f>
        <v>4320</v>
      </c>
      <c r="G69" s="10">
        <f t="shared" ref="G69:G75" si="14">F69*(100-$D$80)/100</f>
        <v>3024</v>
      </c>
    </row>
    <row r="70" spans="1:7">
      <c r="A70" s="8" t="s">
        <v>71</v>
      </c>
      <c r="B70" s="9" t="s">
        <v>7</v>
      </c>
      <c r="C70" s="9">
        <v>24</v>
      </c>
      <c r="D70" s="10">
        <v>250</v>
      </c>
      <c r="E70" s="10">
        <f t="shared" si="12"/>
        <v>175</v>
      </c>
      <c r="F70" s="10">
        <f t="shared" si="13"/>
        <v>6000</v>
      </c>
      <c r="G70" s="10">
        <f t="shared" si="14"/>
        <v>4200</v>
      </c>
    </row>
    <row r="71" spans="1:7">
      <c r="A71" s="8" t="s">
        <v>81</v>
      </c>
      <c r="B71" s="9" t="s">
        <v>7</v>
      </c>
      <c r="C71" s="9">
        <v>12</v>
      </c>
      <c r="D71" s="10">
        <v>650</v>
      </c>
      <c r="E71" s="10">
        <f t="shared" si="12"/>
        <v>455</v>
      </c>
      <c r="F71" s="10">
        <f t="shared" si="13"/>
        <v>7800</v>
      </c>
      <c r="G71" s="10">
        <f t="shared" si="14"/>
        <v>5460</v>
      </c>
    </row>
    <row r="72" spans="1:7">
      <c r="A72" s="8" t="s">
        <v>74</v>
      </c>
      <c r="B72" s="9" t="s">
        <v>7</v>
      </c>
      <c r="C72" s="9">
        <v>13</v>
      </c>
      <c r="D72" s="10">
        <v>180</v>
      </c>
      <c r="E72" s="10">
        <f t="shared" si="12"/>
        <v>126</v>
      </c>
      <c r="F72" s="10">
        <f t="shared" si="13"/>
        <v>2340</v>
      </c>
      <c r="G72" s="10">
        <f t="shared" si="14"/>
        <v>1638</v>
      </c>
    </row>
    <row r="73" spans="1:7">
      <c r="A73" s="8" t="s">
        <v>44</v>
      </c>
      <c r="B73" s="9" t="s">
        <v>7</v>
      </c>
      <c r="C73" s="9">
        <v>43</v>
      </c>
      <c r="D73" s="10">
        <v>50</v>
      </c>
      <c r="E73" s="10">
        <f t="shared" si="12"/>
        <v>35</v>
      </c>
      <c r="F73" s="10">
        <f t="shared" si="13"/>
        <v>2150</v>
      </c>
      <c r="G73" s="10">
        <f t="shared" si="14"/>
        <v>1505</v>
      </c>
    </row>
    <row r="74" spans="1:7">
      <c r="A74" s="8" t="s">
        <v>75</v>
      </c>
      <c r="B74" s="9" t="s">
        <v>76</v>
      </c>
      <c r="C74" s="9">
        <v>8</v>
      </c>
      <c r="D74" s="10">
        <v>50</v>
      </c>
      <c r="E74" s="10">
        <f t="shared" si="12"/>
        <v>35</v>
      </c>
      <c r="F74" s="10">
        <f t="shared" si="13"/>
        <v>400</v>
      </c>
      <c r="G74" s="10">
        <f t="shared" si="14"/>
        <v>280</v>
      </c>
    </row>
    <row r="75" spans="1:7">
      <c r="A75" s="8" t="s">
        <v>77</v>
      </c>
      <c r="B75" s="9" t="s">
        <v>76</v>
      </c>
      <c r="C75" s="9">
        <v>8</v>
      </c>
      <c r="D75" s="10">
        <v>180</v>
      </c>
      <c r="E75" s="10">
        <f t="shared" si="12"/>
        <v>126</v>
      </c>
      <c r="F75" s="10">
        <f t="shared" si="13"/>
        <v>1440</v>
      </c>
      <c r="G75" s="10">
        <f t="shared" si="14"/>
        <v>1008</v>
      </c>
    </row>
    <row r="76" spans="1:7">
      <c r="A76" s="8"/>
      <c r="B76" s="9"/>
      <c r="C76" s="9"/>
      <c r="D76" s="10"/>
      <c r="E76" s="10"/>
      <c r="F76" s="10"/>
      <c r="G76" s="10"/>
    </row>
    <row r="77" spans="1:7">
      <c r="A77" s="8"/>
      <c r="B77" s="9"/>
      <c r="C77" s="9"/>
      <c r="D77" s="10"/>
      <c r="E77" s="10"/>
      <c r="F77" s="10">
        <f>SUM(F68:F75)</f>
        <v>24450</v>
      </c>
      <c r="G77" s="10">
        <f>SUM(G68:G75)</f>
        <v>17115</v>
      </c>
    </row>
    <row r="78" spans="1:7">
      <c r="A78" s="8"/>
      <c r="B78" s="9"/>
      <c r="C78" s="9"/>
      <c r="D78" s="10"/>
      <c r="E78" s="10"/>
      <c r="F78" s="10"/>
      <c r="G78" s="10"/>
    </row>
    <row r="79" spans="1:7">
      <c r="D79" s="12" t="s">
        <v>57</v>
      </c>
      <c r="E79" s="12"/>
      <c r="F79" s="13">
        <f>SUM(F11:F78)/2</f>
        <v>175110</v>
      </c>
    </row>
    <row r="80" spans="1:7" ht="18.75">
      <c r="C80" s="14" t="s">
        <v>58</v>
      </c>
      <c r="D80" s="15">
        <v>30</v>
      </c>
      <c r="E80" s="16" t="s">
        <v>59</v>
      </c>
      <c r="F80" s="13">
        <f>F79*$D$80/100</f>
        <v>52533</v>
      </c>
    </row>
    <row r="81" spans="1:7">
      <c r="D81" s="12" t="s">
        <v>60</v>
      </c>
      <c r="E81" s="12"/>
      <c r="F81" s="13">
        <f>F79-F80</f>
        <v>122577</v>
      </c>
      <c r="G81" s="17">
        <f>SUM(F81)</f>
        <v>122577</v>
      </c>
    </row>
    <row r="82" spans="1:7">
      <c r="D82" s="1"/>
      <c r="E82" s="1"/>
      <c r="G82" s="17"/>
    </row>
    <row r="83" spans="1:7">
      <c r="A83" s="1" t="s">
        <v>35</v>
      </c>
      <c r="D83" s="12"/>
      <c r="E83" s="12"/>
      <c r="F83" s="13"/>
      <c r="G83" s="17"/>
    </row>
    <row r="84" spans="1:7">
      <c r="A84" s="1" t="s">
        <v>82</v>
      </c>
      <c r="D84" s="12"/>
      <c r="E84" s="12"/>
      <c r="F84" s="13"/>
      <c r="G84" s="17"/>
    </row>
    <row r="85" spans="1:7">
      <c r="A85" s="1" t="s">
        <v>62</v>
      </c>
      <c r="C85" s="1" t="s">
        <v>63</v>
      </c>
    </row>
    <row r="86" spans="1:7">
      <c r="A86" s="1" t="s">
        <v>64</v>
      </c>
      <c r="C86" s="1" t="s">
        <v>65</v>
      </c>
    </row>
    <row r="87" spans="1:7">
      <c r="A87" s="1" t="s">
        <v>64</v>
      </c>
      <c r="C87" s="1" t="s">
        <v>65</v>
      </c>
    </row>
    <row r="88" spans="1:7">
      <c r="A88" s="1" t="s">
        <v>35</v>
      </c>
      <c r="C88" s="1" t="s">
        <v>35</v>
      </c>
      <c r="E88" s="2" t="s">
        <v>35</v>
      </c>
    </row>
    <row r="89" spans="1:7">
      <c r="A89" s="18" t="s">
        <v>35</v>
      </c>
    </row>
    <row r="90" spans="1:7" ht="15.75">
      <c r="A90" s="25" t="s">
        <v>66</v>
      </c>
    </row>
    <row r="92" spans="1:7" ht="15.75">
      <c r="A92" s="47" t="s">
        <v>67</v>
      </c>
      <c r="B92" s="47"/>
      <c r="C92" s="47"/>
      <c r="D92" s="47"/>
      <c r="E92" s="47"/>
      <c r="F92" s="47"/>
      <c r="G92" s="47"/>
    </row>
    <row r="93" spans="1:7" ht="15.75">
      <c r="A93" s="19"/>
      <c r="B93" s="20"/>
      <c r="C93" s="20"/>
      <c r="D93" s="19"/>
      <c r="E93" s="20"/>
      <c r="F93" s="20"/>
      <c r="G93" s="20"/>
    </row>
    <row r="94" spans="1:7" ht="15.75">
      <c r="A94" s="25" t="s">
        <v>35</v>
      </c>
      <c r="B94" s="20"/>
      <c r="C94" s="20"/>
      <c r="D94" s="19"/>
      <c r="E94" s="20"/>
      <c r="F94" s="20"/>
      <c r="G94" s="20"/>
    </row>
  </sheetData>
  <mergeCells count="13">
    <mergeCell ref="A68:E68"/>
    <mergeCell ref="A92:G92"/>
    <mergeCell ref="A60:F60"/>
    <mergeCell ref="A4:F4"/>
    <mergeCell ref="A46:F46"/>
    <mergeCell ref="D7:F7"/>
    <mergeCell ref="A28:D28"/>
    <mergeCell ref="A36:F36"/>
    <mergeCell ref="A6:F6"/>
    <mergeCell ref="A10:D10"/>
    <mergeCell ref="A18:F18"/>
    <mergeCell ref="A51:F51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Admin</cp:lastModifiedBy>
  <cp:lastPrinted>2015-07-25T12:00:31Z</cp:lastPrinted>
  <dcterms:created xsi:type="dcterms:W3CDTF">2015-07-16T12:52:42Z</dcterms:created>
  <dcterms:modified xsi:type="dcterms:W3CDTF">2015-07-25T12:49:40Z</dcterms:modified>
</cp:coreProperties>
</file>