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отделка" sheetId="1" r:id="rId1"/>
  </sheets>
  <definedNames/>
  <calcPr fullCalcOnLoad="1"/>
</workbook>
</file>

<file path=xl/sharedStrings.xml><?xml version="1.0" encoding="utf-8"?>
<sst xmlns="http://schemas.openxmlformats.org/spreadsheetml/2006/main" count="118" uniqueCount="87">
  <si>
    <t>Основание: дефектная ведомость</t>
  </si>
  <si>
    <t>Сметная стоимость:</t>
  </si>
  <si>
    <t>№ п/п</t>
  </si>
  <si>
    <t>Наименование работ и затрат</t>
  </si>
  <si>
    <t>Наименование материалов, изделий и конструкций</t>
  </si>
  <si>
    <t>Единица измерения</t>
  </si>
  <si>
    <t>Кол-во</t>
  </si>
  <si>
    <t>Стоимость единицы, руб</t>
  </si>
  <si>
    <t>Общая стоимость, руб</t>
  </si>
  <si>
    <t>Стоимость единицы, з/пл</t>
  </si>
  <si>
    <t>Стоимость единицы, материалов, изделий и конструкций</t>
  </si>
  <si>
    <t>Стоимость з/пл</t>
  </si>
  <si>
    <t>Стоимость, материалов, изделий и конструкций</t>
  </si>
  <si>
    <t>Раздел №1. Отделочные работы</t>
  </si>
  <si>
    <t>м2</t>
  </si>
  <si>
    <t>шт</t>
  </si>
  <si>
    <t>Раздел №3. Электромонтажные работы</t>
  </si>
  <si>
    <t>м.п.</t>
  </si>
  <si>
    <t xml:space="preserve">Установка выключателя автоматического </t>
  </si>
  <si>
    <t>Установка розеток</t>
  </si>
  <si>
    <t>Розетка двойная наружней установки</t>
  </si>
  <si>
    <t>Итого по разделам</t>
  </si>
  <si>
    <t>Условия, предлагаемые подрядчиком</t>
  </si>
  <si>
    <t>календарных дней</t>
  </si>
  <si>
    <t>рублей</t>
  </si>
  <si>
    <t>Подрядчик</t>
  </si>
  <si>
    <t>Организационно-правовая форма</t>
  </si>
  <si>
    <t>Название организации:</t>
  </si>
  <si>
    <t>Генеральный директор:</t>
  </si>
  <si>
    <t>Адрес юр:</t>
  </si>
  <si>
    <t>Адрес факт:</t>
  </si>
  <si>
    <t>тел./факс</t>
  </si>
  <si>
    <t>email:</t>
  </si>
  <si>
    <t>сайт:</t>
  </si>
  <si>
    <t>ИНН:</t>
  </si>
  <si>
    <t>КПП:</t>
  </si>
  <si>
    <t>Банк:</t>
  </si>
  <si>
    <t>р/сч:</t>
  </si>
  <si>
    <t>кор/сч:</t>
  </si>
  <si>
    <t>БИК:</t>
  </si>
  <si>
    <t>Дата регистрации организации:</t>
  </si>
  <si>
    <t>Опыт (информация о выполненных работах, если таковая имеется, прилагается отдельным файлом)</t>
  </si>
  <si>
    <t>Контактное лицо:</t>
  </si>
  <si>
    <t>тел:</t>
  </si>
  <si>
    <t xml:space="preserve">Накладные расходы (% от суммы работ и материалов) (разгрузка, доставка, расходники, сопутствующие работы, необходимые для выполнения работ указанных в смете) </t>
  </si>
  <si>
    <t>Изменение общей стоимости работ осуществляется по согласованию сторон как в меньшую, так и в большую сторону, в следствии изменения обьемов работ, приведенных в данной смете. Виды и объемы работ , отсутвующие в данной калькуляции, но требующие выполнения в целях исполнения договора (выполнения данной калькуляции) выполняются подрядчиком за свой счет. Оплата работ производится по актам  приемки результатов выполненных работ за фактически выполненые обьемы работ.</t>
  </si>
  <si>
    <t>Готовность приступить к работе после подписания договора</t>
  </si>
  <si>
    <t xml:space="preserve"> </t>
  </si>
  <si>
    <t>Раздел №2. Сантехника</t>
  </si>
  <si>
    <t>Итого с учетом накладных расходов</t>
  </si>
  <si>
    <t>Локальная смета №1
на ремонт помещений дачи
по адресу: Санкт-Петербург, садоводство Энергетик, 8 км от Токсово в сторону Н. Токосово</t>
  </si>
  <si>
    <t>Засыпка грунта  ХВС</t>
  </si>
  <si>
    <t>Засыпка грунта канализ</t>
  </si>
  <si>
    <t xml:space="preserve">Установвка раковины с тумбой и смесителем </t>
  </si>
  <si>
    <t>Установвка душевой кабины со смесителем</t>
  </si>
  <si>
    <t>Установка биотуалета</t>
  </si>
  <si>
    <t>Установака стиральной машины</t>
  </si>
  <si>
    <t>Установка бойлера</t>
  </si>
  <si>
    <t>Установка фильтров грубой очистки</t>
  </si>
  <si>
    <t xml:space="preserve">Прокладка труб водоснабжения в грунте  </t>
  </si>
  <si>
    <t>Прокладка труб водоснабжения пп в помещении</t>
  </si>
  <si>
    <t>Труба ПНД (ПЭ-100) для систем водоснабжения 20 мм</t>
  </si>
  <si>
    <t>Труба полипропиленовая 20х2000 мм, PN 20</t>
  </si>
  <si>
    <t>Выемка грунта под ХВС глубиной 40 см</t>
  </si>
  <si>
    <t>Выемка грунта под канализ глубиной 40-60 см</t>
  </si>
  <si>
    <t>Прокладка труб канализации D50 внутри помещения</t>
  </si>
  <si>
    <t>Прокладка труб канализации D50 на улице</t>
  </si>
  <si>
    <t xml:space="preserve">труба </t>
  </si>
  <si>
    <t>Автомат АВВ 16А</t>
  </si>
  <si>
    <t>Прокладка кабеля для питания СМ, бойлер</t>
  </si>
  <si>
    <t>Установка коробки распределительной</t>
  </si>
  <si>
    <t>Кабель NUM 3х2,5</t>
  </si>
  <si>
    <t>Демонтажные работы, вынос мусора</t>
  </si>
  <si>
    <t xml:space="preserve">Утепление кровли минеральными  плитами толщиной 50 мм </t>
  </si>
  <si>
    <t>Утеплитель Урса 1000х600х50 мм (6 кв.м) универсальная плита</t>
  </si>
  <si>
    <t xml:space="preserve">Зашивка стен  минеральными  плитами толщиной 50 мм </t>
  </si>
  <si>
    <t xml:space="preserve">Зашивка стен, потолка вагонкой с изготовлением каркаса </t>
  </si>
  <si>
    <t>Вагонка</t>
  </si>
  <si>
    <t>Настил полов по лагам</t>
  </si>
  <si>
    <t>каркас и доска</t>
  </si>
  <si>
    <t xml:space="preserve">  Кабина душевая без гидромассажа SAPbox 6864-1-W (матовое стекло) 13640 р,  Душевая кабина Albatros Ilyt ABIYVPSCTWI0046 4800 р,  Гидромассажная кабина Eurosun S018-90H 9800 р, Гидромассажная кабина Eurosun S016-90H 10900 р, Гидромассажная кабина Eurosun S020-90L 11500 р (http://annavanna.com/index.php?act=group&amp;id=13&amp;page=2&amp;orderby=2&amp;r=p)</t>
  </si>
  <si>
    <t>Сверление отверстий вертикальное в деревянной стене D= 30 мм</t>
  </si>
  <si>
    <t>Сверление отверстийгоризонтальное в деревянном полу D= 60 мм</t>
  </si>
  <si>
    <t>Коробка распред</t>
  </si>
  <si>
    <t>Сроки производства работ, календарных дней</t>
  </si>
  <si>
    <t>Аванса не предусмотренно</t>
  </si>
  <si>
    <t>Поэтапная оплата (разбить)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</si>
</sst>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5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53" applyFont="1" applyFill="1" applyBorder="1" applyAlignment="1">
      <alignment horizontal="left" vertical="top"/>
      <protection/>
    </xf>
    <xf numFmtId="164" fontId="2" fillId="33" borderId="0" xfId="53" applyNumberFormat="1" applyFont="1" applyFill="1" applyBorder="1" applyAlignment="1">
      <alignment horizontal="left" vertical="top"/>
      <protection/>
    </xf>
    <xf numFmtId="4" fontId="2" fillId="33" borderId="0" xfId="53" applyNumberFormat="1" applyFont="1" applyFill="1" applyBorder="1" applyAlignment="1">
      <alignment horizontal="left" vertical="top"/>
      <protection/>
    </xf>
    <xf numFmtId="0" fontId="2" fillId="33" borderId="0" xfId="53" applyFont="1" applyFill="1" applyAlignment="1">
      <alignment horizontal="left" vertical="top"/>
      <protection/>
    </xf>
    <xf numFmtId="2" fontId="2" fillId="0" borderId="0" xfId="53" applyNumberFormat="1" applyFont="1" applyFill="1" applyBorder="1" applyAlignment="1">
      <alignment horizontal="left" vertical="top"/>
      <protection/>
    </xf>
    <xf numFmtId="2" fontId="2" fillId="0" borderId="0" xfId="53" applyNumberFormat="1" applyFont="1" applyFill="1" applyBorder="1" applyAlignment="1">
      <alignment horizontal="right" vertical="top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2" fillId="35" borderId="10" xfId="53" applyFont="1" applyFill="1" applyBorder="1" applyAlignment="1">
      <alignment horizontal="left" vertical="top" wrapText="1"/>
      <protection/>
    </xf>
    <xf numFmtId="2" fontId="2" fillId="35" borderId="10" xfId="53" applyNumberFormat="1" applyFont="1" applyFill="1" applyBorder="1" applyAlignment="1">
      <alignment horizontal="left" vertical="top" wrapText="1"/>
      <protection/>
    </xf>
    <xf numFmtId="0" fontId="2" fillId="36" borderId="10" xfId="0" applyFont="1" applyFill="1" applyBorder="1" applyAlignment="1">
      <alignment horizontal="left" vertical="top" wrapText="1"/>
    </xf>
    <xf numFmtId="2" fontId="3" fillId="36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2" fontId="5" fillId="0" borderId="10" xfId="53" applyNumberFormat="1" applyFont="1" applyBorder="1" applyAlignment="1">
      <alignment horizontal="left" vertical="top" wrapText="1"/>
      <protection/>
    </xf>
    <xf numFmtId="0" fontId="3" fillId="0" borderId="10" xfId="0" applyFont="1" applyBorder="1" applyAlignment="1">
      <alignment/>
    </xf>
    <xf numFmtId="0" fontId="2" fillId="33" borderId="10" xfId="54" applyFont="1" applyFill="1" applyBorder="1" applyAlignment="1">
      <alignment horizontal="left" vertical="top" wrapText="1"/>
      <protection/>
    </xf>
    <xf numFmtId="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33" borderId="11" xfId="54" applyFont="1" applyFill="1" applyBorder="1" applyAlignment="1">
      <alignment horizontal="left" vertical="top" wrapText="1"/>
      <protection/>
    </xf>
    <xf numFmtId="0" fontId="4" fillId="0" borderId="12" xfId="0" applyFont="1" applyBorder="1" applyAlignment="1">
      <alignment/>
    </xf>
    <xf numFmtId="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5" fillId="0" borderId="0" xfId="53" applyNumberFormat="1" applyFont="1" applyBorder="1" applyAlignment="1">
      <alignment horizontal="left" vertical="top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34" borderId="10" xfId="53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5" fillId="35" borderId="10" xfId="53" applyFont="1" applyFill="1" applyBorder="1" applyAlignment="1">
      <alignment horizontal="left" vertical="top" wrapText="1"/>
      <protection/>
    </xf>
    <xf numFmtId="0" fontId="5" fillId="35" borderId="10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>
      <alignment horizontal="left" vertical="top" wrapText="1"/>
    </xf>
    <xf numFmtId="2" fontId="5" fillId="35" borderId="10" xfId="53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left" vertical="top"/>
    </xf>
    <xf numFmtId="0" fontId="6" fillId="11" borderId="0" xfId="0" applyFont="1" applyFill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4" fillId="0" borderId="10" xfId="42" applyFont="1" applyBorder="1" applyAlignment="1" applyProtection="1">
      <alignment/>
      <protection/>
    </xf>
    <xf numFmtId="0" fontId="6" fillId="36" borderId="0" xfId="0" applyFont="1" applyFill="1" applyAlignment="1">
      <alignment horizontal="left" vertical="top"/>
    </xf>
    <xf numFmtId="0" fontId="5" fillId="36" borderId="10" xfId="53" applyFont="1" applyFill="1" applyBorder="1" applyAlignment="1">
      <alignment horizontal="left" vertical="top" wrapText="1"/>
      <protection/>
    </xf>
    <xf numFmtId="2" fontId="5" fillId="36" borderId="10" xfId="53" applyNumberFormat="1" applyFont="1" applyFill="1" applyBorder="1" applyAlignment="1">
      <alignment horizontal="left" vertical="top" wrapText="1"/>
      <protection/>
    </xf>
    <xf numFmtId="0" fontId="3" fillId="36" borderId="10" xfId="0" applyFont="1" applyFill="1" applyBorder="1" applyAlignment="1">
      <alignment horizontal="left" vertical="top" wrapText="1"/>
    </xf>
    <xf numFmtId="2" fontId="2" fillId="36" borderId="10" xfId="53" applyNumberFormat="1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 wrapText="1"/>
    </xf>
    <xf numFmtId="0" fontId="5" fillId="35" borderId="10" xfId="53" applyFont="1" applyFill="1" applyBorder="1" applyAlignment="1">
      <alignment horizontal="left" vertical="top" wrapText="1"/>
      <protection/>
    </xf>
    <xf numFmtId="0" fontId="4" fillId="35" borderId="0" xfId="0" applyFont="1" applyFill="1" applyAlignment="1">
      <alignment horizontal="left" vertical="top" wrapText="1"/>
    </xf>
    <xf numFmtId="0" fontId="7" fillId="36" borderId="0" xfId="0" applyFont="1" applyFill="1" applyAlignment="1">
      <alignment horizontal="left" vertical="top"/>
    </xf>
    <xf numFmtId="2" fontId="4" fillId="37" borderId="10" xfId="0" applyNumberFormat="1" applyFont="1" applyFill="1" applyBorder="1" applyAlignment="1">
      <alignment horizontal="left"/>
    </xf>
    <xf numFmtId="0" fontId="2" fillId="35" borderId="11" xfId="53" applyFont="1" applyFill="1" applyBorder="1" applyAlignment="1">
      <alignment horizontal="center" vertical="center"/>
      <protection/>
    </xf>
    <xf numFmtId="0" fontId="2" fillId="35" borderId="13" xfId="53" applyFont="1" applyFill="1" applyBorder="1" applyAlignment="1">
      <alignment horizontal="center" vertical="center"/>
      <protection/>
    </xf>
    <xf numFmtId="2" fontId="2" fillId="38" borderId="10" xfId="53" applyNumberFormat="1" applyFont="1" applyFill="1" applyBorder="1" applyAlignment="1">
      <alignment horizontal="left" vertical="top" wrapText="1"/>
      <protection/>
    </xf>
    <xf numFmtId="2" fontId="5" fillId="38" borderId="10" xfId="0" applyNumberFormat="1" applyFont="1" applyFill="1" applyBorder="1" applyAlignment="1">
      <alignment horizontal="left" vertical="top" wrapText="1"/>
    </xf>
    <xf numFmtId="2" fontId="2" fillId="38" borderId="10" xfId="0" applyNumberFormat="1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4.57421875" style="47" customWidth="1"/>
    <col min="2" max="2" width="32.00390625" style="47" customWidth="1"/>
    <col min="3" max="3" width="30.140625" style="47" customWidth="1"/>
    <col min="4" max="4" width="6.7109375" style="47" customWidth="1"/>
    <col min="5" max="5" width="10.8515625" style="47" customWidth="1"/>
    <col min="6" max="7" width="9.140625" style="47" customWidth="1"/>
    <col min="8" max="8" width="10.00390625" style="47" bestFit="1" customWidth="1"/>
    <col min="9" max="9" width="9.140625" style="47" customWidth="1"/>
    <col min="10" max="16" width="9.140625" style="59" customWidth="1"/>
    <col min="17" max="16384" width="9.140625" style="47" customWidth="1"/>
  </cols>
  <sheetData>
    <row r="1" spans="1:9" ht="66.7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1" t="s">
        <v>0</v>
      </c>
      <c r="B2" s="1"/>
      <c r="C2" s="2"/>
      <c r="D2" s="2"/>
      <c r="E2" s="3"/>
      <c r="F2" s="4"/>
      <c r="G2" s="5"/>
      <c r="H2" s="6" t="s">
        <v>1</v>
      </c>
      <c r="I2" s="33">
        <f>H42</f>
        <v>37735.60128</v>
      </c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37.5" customHeight="1">
      <c r="A4" s="44" t="s">
        <v>2</v>
      </c>
      <c r="B4" s="44" t="s">
        <v>3</v>
      </c>
      <c r="C4" s="44" t="s">
        <v>4</v>
      </c>
      <c r="D4" s="45" t="s">
        <v>5</v>
      </c>
      <c r="E4" s="45" t="s">
        <v>6</v>
      </c>
      <c r="F4" s="70" t="s">
        <v>7</v>
      </c>
      <c r="G4" s="71"/>
      <c r="H4" s="70" t="s">
        <v>8</v>
      </c>
      <c r="I4" s="71"/>
    </row>
    <row r="5" spans="1:9" ht="88.5" customHeight="1">
      <c r="A5" s="44"/>
      <c r="B5" s="44"/>
      <c r="C5" s="44"/>
      <c r="D5" s="45"/>
      <c r="E5" s="45"/>
      <c r="F5" s="34" t="s">
        <v>9</v>
      </c>
      <c r="G5" s="34" t="s">
        <v>10</v>
      </c>
      <c r="H5" s="34" t="s">
        <v>11</v>
      </c>
      <c r="I5" s="34" t="s">
        <v>12</v>
      </c>
    </row>
    <row r="6" spans="1:9" ht="1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6" s="48" customFormat="1" ht="21" customHeight="1">
      <c r="A7" s="60"/>
      <c r="B7" s="49" t="s">
        <v>13</v>
      </c>
      <c r="C7" s="49"/>
      <c r="D7" s="50"/>
      <c r="E7" s="51"/>
      <c r="F7" s="51"/>
      <c r="G7" s="52"/>
      <c r="H7" s="61"/>
      <c r="I7" s="52"/>
      <c r="J7" s="67"/>
      <c r="K7" s="67"/>
      <c r="L7" s="67"/>
      <c r="M7" s="67"/>
      <c r="N7" s="67"/>
      <c r="O7" s="67"/>
      <c r="P7" s="67"/>
    </row>
    <row r="8" spans="1:16" s="48" customFormat="1" ht="21" customHeight="1">
      <c r="A8" s="8">
        <v>1</v>
      </c>
      <c r="B8" s="62" t="s">
        <v>72</v>
      </c>
      <c r="C8" s="8"/>
      <c r="D8" s="8" t="s">
        <v>15</v>
      </c>
      <c r="E8" s="63">
        <v>1</v>
      </c>
      <c r="F8" s="72">
        <v>2000</v>
      </c>
      <c r="G8" s="63"/>
      <c r="H8" s="63">
        <f>E8*F8</f>
        <v>2000</v>
      </c>
      <c r="I8" s="9">
        <f>E8*G8</f>
        <v>0</v>
      </c>
      <c r="J8" s="67"/>
      <c r="K8" s="67"/>
      <c r="L8" s="67"/>
      <c r="M8" s="67"/>
      <c r="N8" s="67"/>
      <c r="O8" s="67"/>
      <c r="P8" s="67"/>
    </row>
    <row r="9" spans="1:16" s="48" customFormat="1" ht="27.75" customHeight="1">
      <c r="A9" s="8">
        <v>2</v>
      </c>
      <c r="B9" s="62" t="s">
        <v>73</v>
      </c>
      <c r="C9" s="8" t="s">
        <v>74</v>
      </c>
      <c r="D9" s="8" t="s">
        <v>14</v>
      </c>
      <c r="E9" s="63">
        <f>(3+3)*6.5*1</f>
        <v>39</v>
      </c>
      <c r="F9" s="72">
        <v>150</v>
      </c>
      <c r="G9" s="63"/>
      <c r="H9" s="63">
        <f>E9*F9</f>
        <v>5850</v>
      </c>
      <c r="I9" s="9">
        <f>E9*G9</f>
        <v>0</v>
      </c>
      <c r="J9" s="67"/>
      <c r="K9" s="67"/>
      <c r="L9" s="67"/>
      <c r="M9" s="67"/>
      <c r="N9" s="67"/>
      <c r="O9" s="67"/>
      <c r="P9" s="67"/>
    </row>
    <row r="10" spans="1:9" ht="27.75" customHeight="1">
      <c r="A10" s="8">
        <v>3</v>
      </c>
      <c r="B10" s="62" t="s">
        <v>75</v>
      </c>
      <c r="C10" s="8" t="s">
        <v>74</v>
      </c>
      <c r="D10" s="8" t="s">
        <v>14</v>
      </c>
      <c r="E10" s="63">
        <f>2.65*1.62*2-1.86*0.87+1.1*1.125</f>
        <v>8.205300000000001</v>
      </c>
      <c r="F10" s="72">
        <v>100</v>
      </c>
      <c r="G10" s="63"/>
      <c r="H10" s="63">
        <f>E10*F10</f>
        <v>820.5300000000001</v>
      </c>
      <c r="I10" s="9">
        <f>E10*G10</f>
        <v>0</v>
      </c>
    </row>
    <row r="11" spans="1:9" ht="25.5">
      <c r="A11" s="8">
        <v>4</v>
      </c>
      <c r="B11" s="62" t="s">
        <v>76</v>
      </c>
      <c r="C11" s="8" t="s">
        <v>77</v>
      </c>
      <c r="D11" s="8" t="s">
        <v>14</v>
      </c>
      <c r="E11" s="63">
        <f>1.7*6.5+0.85*2*6.5+-1+(2.57+1.17+2.57)*1.62+(0.91+1+1+0.2+0.5+0.5+1+1+1+0.7+0.7+1.41+2.65*1.62*2-1.1*1.11+2.65*1.62+0.5+1+0.5+1)</f>
        <v>55.9002</v>
      </c>
      <c r="F11" s="72">
        <v>190</v>
      </c>
      <c r="G11" s="63"/>
      <c r="H11" s="63">
        <f>E11*F11</f>
        <v>10621.038</v>
      </c>
      <c r="I11" s="9">
        <f>E11*G11</f>
        <v>0</v>
      </c>
    </row>
    <row r="12" spans="1:9" ht="12.75">
      <c r="A12" s="8">
        <v>5</v>
      </c>
      <c r="B12" s="62" t="s">
        <v>78</v>
      </c>
      <c r="C12" s="8" t="s">
        <v>79</v>
      </c>
      <c r="D12" s="8" t="s">
        <v>14</v>
      </c>
      <c r="E12" s="63">
        <f>6.5*2.65+0.86*(1.4+1.4+1.17+1.2)</f>
        <v>21.6712</v>
      </c>
      <c r="F12" s="72">
        <v>220</v>
      </c>
      <c r="G12" s="63"/>
      <c r="H12" s="63">
        <f>E12*F12</f>
        <v>4767.664</v>
      </c>
      <c r="I12" s="9">
        <f>E12*G12</f>
        <v>0</v>
      </c>
    </row>
    <row r="13" spans="1:16" s="53" customFormat="1" ht="12.75">
      <c r="A13" s="8">
        <v>6</v>
      </c>
      <c r="B13" s="49" t="s">
        <v>48</v>
      </c>
      <c r="C13" s="49"/>
      <c r="D13" s="50"/>
      <c r="E13" s="51"/>
      <c r="F13" s="73"/>
      <c r="G13" s="52"/>
      <c r="H13" s="63">
        <f>E13*F13</f>
        <v>0</v>
      </c>
      <c r="I13" s="9">
        <f>E13*G13</f>
        <v>0</v>
      </c>
      <c r="J13" s="68"/>
      <c r="K13" s="68"/>
      <c r="L13" s="68"/>
      <c r="M13" s="68"/>
      <c r="N13" s="68"/>
      <c r="O13" s="68"/>
      <c r="P13" s="68"/>
    </row>
    <row r="14" spans="1:9" ht="25.5">
      <c r="A14" s="8">
        <v>7</v>
      </c>
      <c r="B14" s="8" t="s">
        <v>63</v>
      </c>
      <c r="C14" s="8"/>
      <c r="D14" s="64" t="s">
        <v>17</v>
      </c>
      <c r="E14" s="65">
        <v>8</v>
      </c>
      <c r="F14" s="74">
        <v>80</v>
      </c>
      <c r="G14" s="9"/>
      <c r="H14" s="63">
        <f aca="true" t="shared" si="0" ref="H14:H19">F14*E14</f>
        <v>640</v>
      </c>
      <c r="I14" s="9">
        <f aca="true" t="shared" si="1" ref="I14:I19">E14*G14</f>
        <v>0</v>
      </c>
    </row>
    <row r="15" spans="1:9" ht="25.5">
      <c r="A15" s="8">
        <v>8</v>
      </c>
      <c r="B15" s="8" t="s">
        <v>64</v>
      </c>
      <c r="C15" s="8"/>
      <c r="D15" s="64" t="s">
        <v>17</v>
      </c>
      <c r="E15" s="65">
        <v>5</v>
      </c>
      <c r="F15" s="74">
        <v>80</v>
      </c>
      <c r="G15" s="9"/>
      <c r="H15" s="63">
        <f t="shared" si="0"/>
        <v>400</v>
      </c>
      <c r="I15" s="9">
        <f t="shared" si="1"/>
        <v>0</v>
      </c>
    </row>
    <row r="16" spans="1:9" ht="12.75">
      <c r="A16" s="8">
        <v>9</v>
      </c>
      <c r="B16" s="8" t="s">
        <v>51</v>
      </c>
      <c r="C16" s="8"/>
      <c r="D16" s="64" t="s">
        <v>17</v>
      </c>
      <c r="E16" s="65">
        <v>8</v>
      </c>
      <c r="F16" s="74">
        <v>60</v>
      </c>
      <c r="G16" s="9"/>
      <c r="H16" s="63">
        <f t="shared" si="0"/>
        <v>480</v>
      </c>
      <c r="I16" s="9">
        <f t="shared" si="1"/>
        <v>0</v>
      </c>
    </row>
    <row r="17" spans="1:9" ht="12.75">
      <c r="A17" s="8">
        <v>10</v>
      </c>
      <c r="B17" s="8" t="s">
        <v>52</v>
      </c>
      <c r="C17" s="8"/>
      <c r="D17" s="64" t="s">
        <v>17</v>
      </c>
      <c r="E17" s="65">
        <v>8</v>
      </c>
      <c r="F17" s="74">
        <v>60</v>
      </c>
      <c r="G17" s="9"/>
      <c r="H17" s="63">
        <f t="shared" si="0"/>
        <v>480</v>
      </c>
      <c r="I17" s="9">
        <f t="shared" si="1"/>
        <v>0</v>
      </c>
    </row>
    <row r="18" spans="1:9" ht="25.5">
      <c r="A18" s="8">
        <v>11</v>
      </c>
      <c r="B18" s="8" t="s">
        <v>81</v>
      </c>
      <c r="C18" s="8"/>
      <c r="D18" s="64" t="s">
        <v>15</v>
      </c>
      <c r="E18" s="65">
        <v>2</v>
      </c>
      <c r="F18" s="74">
        <v>70</v>
      </c>
      <c r="G18" s="9"/>
      <c r="H18" s="63">
        <f t="shared" si="0"/>
        <v>140</v>
      </c>
      <c r="I18" s="9">
        <f t="shared" si="1"/>
        <v>0</v>
      </c>
    </row>
    <row r="19" spans="1:9" ht="25.5">
      <c r="A19" s="8">
        <v>12</v>
      </c>
      <c r="B19" s="8" t="s">
        <v>82</v>
      </c>
      <c r="C19" s="8"/>
      <c r="D19" s="64" t="s">
        <v>15</v>
      </c>
      <c r="E19" s="65">
        <v>3</v>
      </c>
      <c r="F19" s="74">
        <v>70</v>
      </c>
      <c r="G19" s="9"/>
      <c r="H19" s="63">
        <f t="shared" si="0"/>
        <v>210</v>
      </c>
      <c r="I19" s="9">
        <f t="shared" si="1"/>
        <v>0</v>
      </c>
    </row>
    <row r="20" spans="1:16" s="54" customFormat="1" ht="25.5">
      <c r="A20" s="8">
        <v>13</v>
      </c>
      <c r="B20" s="8" t="s">
        <v>59</v>
      </c>
      <c r="C20" s="8"/>
      <c r="D20" s="64" t="s">
        <v>17</v>
      </c>
      <c r="E20" s="65">
        <v>10</v>
      </c>
      <c r="F20" s="74">
        <v>120</v>
      </c>
      <c r="G20" s="9"/>
      <c r="H20" s="63">
        <f aca="true" t="shared" si="2" ref="H20:H33">F20*E20</f>
        <v>1200</v>
      </c>
      <c r="I20" s="9">
        <f aca="true" t="shared" si="3" ref="I20:I33">E20*G20</f>
        <v>0</v>
      </c>
      <c r="J20" s="59"/>
      <c r="K20" s="59"/>
      <c r="L20" s="59"/>
      <c r="M20" s="59"/>
      <c r="N20" s="59"/>
      <c r="O20" s="59"/>
      <c r="P20" s="59"/>
    </row>
    <row r="21" spans="1:16" s="54" customFormat="1" ht="25.5">
      <c r="A21" s="8">
        <v>14</v>
      </c>
      <c r="B21" s="8"/>
      <c r="C21" s="8" t="s">
        <v>61</v>
      </c>
      <c r="D21" s="64" t="s">
        <v>17</v>
      </c>
      <c r="E21" s="65">
        <v>10</v>
      </c>
      <c r="F21" s="74"/>
      <c r="G21" s="65"/>
      <c r="H21" s="63">
        <f t="shared" si="2"/>
        <v>0</v>
      </c>
      <c r="I21" s="9">
        <f t="shared" si="3"/>
        <v>0</v>
      </c>
      <c r="J21" s="59"/>
      <c r="K21" s="59"/>
      <c r="L21" s="59"/>
      <c r="M21" s="59"/>
      <c r="N21" s="59"/>
      <c r="O21" s="59"/>
      <c r="P21" s="59"/>
    </row>
    <row r="22" spans="1:16" s="54" customFormat="1" ht="25.5">
      <c r="A22" s="8">
        <v>15</v>
      </c>
      <c r="B22" s="8" t="s">
        <v>60</v>
      </c>
      <c r="C22" s="8"/>
      <c r="D22" s="64" t="s">
        <v>17</v>
      </c>
      <c r="E22" s="65">
        <v>11</v>
      </c>
      <c r="F22" s="74">
        <v>150</v>
      </c>
      <c r="G22" s="9"/>
      <c r="H22" s="63">
        <f t="shared" si="2"/>
        <v>1650</v>
      </c>
      <c r="I22" s="9">
        <f t="shared" si="3"/>
        <v>0</v>
      </c>
      <c r="J22" s="59"/>
      <c r="K22" s="59"/>
      <c r="L22" s="59"/>
      <c r="M22" s="59"/>
      <c r="N22" s="59"/>
      <c r="O22" s="59"/>
      <c r="P22" s="59"/>
    </row>
    <row r="23" spans="1:16" s="54" customFormat="1" ht="25.5">
      <c r="A23" s="8">
        <v>16</v>
      </c>
      <c r="B23" s="8"/>
      <c r="C23" s="8" t="s">
        <v>62</v>
      </c>
      <c r="D23" s="64" t="s">
        <v>17</v>
      </c>
      <c r="E23" s="65">
        <v>11</v>
      </c>
      <c r="F23" s="74"/>
      <c r="G23" s="65"/>
      <c r="H23" s="63">
        <f t="shared" si="2"/>
        <v>0</v>
      </c>
      <c r="I23" s="9">
        <f t="shared" si="3"/>
        <v>0</v>
      </c>
      <c r="J23" s="59"/>
      <c r="K23" s="59"/>
      <c r="L23" s="59"/>
      <c r="M23" s="59"/>
      <c r="N23" s="59"/>
      <c r="O23" s="59"/>
      <c r="P23" s="59"/>
    </row>
    <row r="24" spans="1:16" s="54" customFormat="1" ht="25.5">
      <c r="A24" s="8">
        <v>17</v>
      </c>
      <c r="B24" s="8" t="s">
        <v>65</v>
      </c>
      <c r="C24" s="8"/>
      <c r="D24" s="64" t="s">
        <v>17</v>
      </c>
      <c r="E24" s="65">
        <v>4</v>
      </c>
      <c r="F24" s="74">
        <v>150</v>
      </c>
      <c r="G24" s="9"/>
      <c r="H24" s="63">
        <f t="shared" si="2"/>
        <v>600</v>
      </c>
      <c r="I24" s="9">
        <f t="shared" si="3"/>
        <v>0</v>
      </c>
      <c r="J24" s="59"/>
      <c r="K24" s="59"/>
      <c r="L24" s="59"/>
      <c r="M24" s="59"/>
      <c r="N24" s="59"/>
      <c r="O24" s="59"/>
      <c r="P24" s="59"/>
    </row>
    <row r="25" spans="1:16" s="54" customFormat="1" ht="12.75">
      <c r="A25" s="8">
        <v>18</v>
      </c>
      <c r="B25" s="8"/>
      <c r="C25" s="8" t="s">
        <v>67</v>
      </c>
      <c r="D25" s="64" t="s">
        <v>17</v>
      </c>
      <c r="E25" s="65">
        <v>4</v>
      </c>
      <c r="F25" s="74"/>
      <c r="G25" s="9"/>
      <c r="H25" s="63">
        <f t="shared" si="2"/>
        <v>0</v>
      </c>
      <c r="I25" s="9">
        <f t="shared" si="3"/>
        <v>0</v>
      </c>
      <c r="J25" s="59"/>
      <c r="K25" s="59"/>
      <c r="L25" s="59"/>
      <c r="M25" s="59"/>
      <c r="N25" s="59"/>
      <c r="O25" s="59"/>
      <c r="P25" s="59"/>
    </row>
    <row r="26" spans="1:16" s="54" customFormat="1" ht="25.5">
      <c r="A26" s="8">
        <v>19</v>
      </c>
      <c r="B26" s="8" t="s">
        <v>66</v>
      </c>
      <c r="C26" s="8"/>
      <c r="D26" s="64" t="s">
        <v>17</v>
      </c>
      <c r="E26" s="65">
        <v>6</v>
      </c>
      <c r="F26" s="74">
        <v>150</v>
      </c>
      <c r="G26" s="9"/>
      <c r="H26" s="63">
        <f t="shared" si="2"/>
        <v>900</v>
      </c>
      <c r="I26" s="9">
        <f t="shared" si="3"/>
        <v>0</v>
      </c>
      <c r="J26" s="59"/>
      <c r="K26" s="59"/>
      <c r="L26" s="59"/>
      <c r="M26" s="59"/>
      <c r="N26" s="59"/>
      <c r="O26" s="59"/>
      <c r="P26" s="59"/>
    </row>
    <row r="27" spans="1:16" s="54" customFormat="1" ht="12.75">
      <c r="A27" s="8">
        <v>20</v>
      </c>
      <c r="B27" s="8"/>
      <c r="C27" s="8" t="s">
        <v>67</v>
      </c>
      <c r="D27" s="64" t="s">
        <v>17</v>
      </c>
      <c r="E27" s="65">
        <v>6</v>
      </c>
      <c r="F27" s="74"/>
      <c r="G27" s="9"/>
      <c r="H27" s="63">
        <f t="shared" si="2"/>
        <v>0</v>
      </c>
      <c r="I27" s="9">
        <f t="shared" si="3"/>
        <v>0</v>
      </c>
      <c r="J27" s="59"/>
      <c r="K27" s="59"/>
      <c r="L27" s="59"/>
      <c r="M27" s="59"/>
      <c r="N27" s="59"/>
      <c r="O27" s="59"/>
      <c r="P27" s="59"/>
    </row>
    <row r="28" spans="1:16" s="54" customFormat="1" ht="25.5">
      <c r="A28" s="8">
        <v>21</v>
      </c>
      <c r="B28" s="8" t="s">
        <v>53</v>
      </c>
      <c r="C28" s="8"/>
      <c r="D28" s="64" t="s">
        <v>15</v>
      </c>
      <c r="E28" s="65">
        <v>1</v>
      </c>
      <c r="F28" s="74">
        <v>700</v>
      </c>
      <c r="G28" s="9"/>
      <c r="H28" s="63">
        <f t="shared" si="2"/>
        <v>700</v>
      </c>
      <c r="I28" s="9">
        <f t="shared" si="3"/>
        <v>0</v>
      </c>
      <c r="J28" s="59"/>
      <c r="K28" s="59"/>
      <c r="L28" s="59"/>
      <c r="M28" s="59"/>
      <c r="N28" s="59"/>
      <c r="O28" s="59"/>
      <c r="P28" s="59"/>
    </row>
    <row r="29" spans="1:16" s="54" customFormat="1" ht="153">
      <c r="A29" s="8">
        <v>22</v>
      </c>
      <c r="B29" s="8" t="s">
        <v>54</v>
      </c>
      <c r="C29" s="8" t="s">
        <v>80</v>
      </c>
      <c r="D29" s="64" t="s">
        <v>15</v>
      </c>
      <c r="E29" s="65">
        <v>1</v>
      </c>
      <c r="F29" s="74">
        <v>1800</v>
      </c>
      <c r="G29" s="9"/>
      <c r="H29" s="63">
        <f t="shared" si="2"/>
        <v>1800</v>
      </c>
      <c r="I29" s="9">
        <f t="shared" si="3"/>
        <v>0</v>
      </c>
      <c r="J29" s="59"/>
      <c r="K29" s="59"/>
      <c r="L29" s="59"/>
      <c r="M29" s="59"/>
      <c r="N29" s="59"/>
      <c r="O29" s="59"/>
      <c r="P29" s="59"/>
    </row>
    <row r="30" spans="1:16" s="54" customFormat="1" ht="12.75">
      <c r="A30" s="8">
        <v>23</v>
      </c>
      <c r="B30" s="8" t="s">
        <v>55</v>
      </c>
      <c r="C30" s="8"/>
      <c r="D30" s="64" t="s">
        <v>15</v>
      </c>
      <c r="E30" s="65">
        <v>1</v>
      </c>
      <c r="F30" s="74">
        <v>200</v>
      </c>
      <c r="G30" s="9"/>
      <c r="H30" s="63">
        <f t="shared" si="2"/>
        <v>200</v>
      </c>
      <c r="I30" s="9">
        <f t="shared" si="3"/>
        <v>0</v>
      </c>
      <c r="J30" s="59"/>
      <c r="K30" s="59"/>
      <c r="L30" s="59"/>
      <c r="M30" s="59"/>
      <c r="N30" s="59"/>
      <c r="O30" s="59"/>
      <c r="P30" s="59"/>
    </row>
    <row r="31" spans="1:16" s="54" customFormat="1" ht="15.75" customHeight="1">
      <c r="A31" s="8">
        <v>24</v>
      </c>
      <c r="B31" s="8" t="s">
        <v>56</v>
      </c>
      <c r="C31" s="8"/>
      <c r="D31" s="64" t="s">
        <v>15</v>
      </c>
      <c r="E31" s="65">
        <v>1</v>
      </c>
      <c r="F31" s="74">
        <v>700</v>
      </c>
      <c r="G31" s="9"/>
      <c r="H31" s="63">
        <f t="shared" si="2"/>
        <v>700</v>
      </c>
      <c r="I31" s="9">
        <f t="shared" si="3"/>
        <v>0</v>
      </c>
      <c r="J31" s="59"/>
      <c r="K31" s="59"/>
      <c r="L31" s="59"/>
      <c r="M31" s="59"/>
      <c r="N31" s="59"/>
      <c r="O31" s="59"/>
      <c r="P31" s="59"/>
    </row>
    <row r="32" spans="1:16" s="54" customFormat="1" ht="12.75">
      <c r="A32" s="8">
        <v>25</v>
      </c>
      <c r="B32" s="8" t="s">
        <v>57</v>
      </c>
      <c r="C32" s="8"/>
      <c r="D32" s="64" t="s">
        <v>15</v>
      </c>
      <c r="E32" s="65">
        <v>1</v>
      </c>
      <c r="F32" s="74">
        <v>700</v>
      </c>
      <c r="G32" s="9"/>
      <c r="H32" s="63">
        <f t="shared" si="2"/>
        <v>700</v>
      </c>
      <c r="I32" s="9">
        <f t="shared" si="3"/>
        <v>0</v>
      </c>
      <c r="J32" s="59"/>
      <c r="K32" s="59"/>
      <c r="L32" s="59"/>
      <c r="M32" s="59"/>
      <c r="N32" s="59"/>
      <c r="O32" s="59"/>
      <c r="P32" s="59"/>
    </row>
    <row r="33" spans="1:16" s="54" customFormat="1" ht="12.75">
      <c r="A33" s="8">
        <v>26</v>
      </c>
      <c r="B33" s="8" t="s">
        <v>58</v>
      </c>
      <c r="C33" s="8"/>
      <c r="D33" s="64" t="s">
        <v>15</v>
      </c>
      <c r="E33" s="65">
        <v>2</v>
      </c>
      <c r="F33" s="74">
        <v>100</v>
      </c>
      <c r="G33" s="9"/>
      <c r="H33" s="63">
        <f t="shared" si="2"/>
        <v>200</v>
      </c>
      <c r="I33" s="9">
        <f t="shared" si="3"/>
        <v>0</v>
      </c>
      <c r="J33" s="59"/>
      <c r="K33" s="59"/>
      <c r="L33" s="59"/>
      <c r="M33" s="59"/>
      <c r="N33" s="59"/>
      <c r="O33" s="59"/>
      <c r="P33" s="59"/>
    </row>
    <row r="34" spans="1:16" s="53" customFormat="1" ht="12.75">
      <c r="A34" s="8">
        <v>27</v>
      </c>
      <c r="B34" s="49" t="s">
        <v>16</v>
      </c>
      <c r="C34" s="49"/>
      <c r="D34" s="50"/>
      <c r="E34" s="51"/>
      <c r="F34" s="73"/>
      <c r="G34" s="52"/>
      <c r="H34" s="63">
        <f>E34*F34</f>
        <v>0</v>
      </c>
      <c r="I34" s="9">
        <f>E34*G34</f>
        <v>0</v>
      </c>
      <c r="J34" s="68"/>
      <c r="K34" s="68"/>
      <c r="L34" s="68"/>
      <c r="M34" s="68"/>
      <c r="N34" s="68"/>
      <c r="O34" s="68"/>
      <c r="P34" s="68"/>
    </row>
    <row r="35" spans="1:16" s="53" customFormat="1" ht="25.5">
      <c r="A35" s="8">
        <v>28</v>
      </c>
      <c r="B35" s="8" t="s">
        <v>69</v>
      </c>
      <c r="C35" s="66"/>
      <c r="D35" s="8" t="s">
        <v>17</v>
      </c>
      <c r="E35" s="9">
        <v>7</v>
      </c>
      <c r="F35" s="72">
        <v>60</v>
      </c>
      <c r="G35" s="9"/>
      <c r="H35" s="63">
        <f>E35*F35</f>
        <v>420</v>
      </c>
      <c r="I35" s="9">
        <f>E35*G35</f>
        <v>0</v>
      </c>
      <c r="J35" s="68"/>
      <c r="K35" s="68"/>
      <c r="L35" s="68"/>
      <c r="M35" s="68"/>
      <c r="N35" s="68"/>
      <c r="O35" s="68"/>
      <c r="P35" s="68"/>
    </row>
    <row r="36" spans="1:16" s="53" customFormat="1" ht="12.75">
      <c r="A36" s="8">
        <v>29</v>
      </c>
      <c r="B36" s="66"/>
      <c r="C36" s="8" t="s">
        <v>71</v>
      </c>
      <c r="D36" s="8" t="s">
        <v>17</v>
      </c>
      <c r="E36" s="9">
        <v>7</v>
      </c>
      <c r="F36" s="72">
        <v>45</v>
      </c>
      <c r="G36" s="9"/>
      <c r="H36" s="63">
        <f>E36*F36</f>
        <v>315</v>
      </c>
      <c r="I36" s="9">
        <f>E36*G36</f>
        <v>0</v>
      </c>
      <c r="J36" s="68"/>
      <c r="K36" s="68"/>
      <c r="L36" s="68"/>
      <c r="M36" s="68"/>
      <c r="N36" s="68"/>
      <c r="O36" s="68"/>
      <c r="P36" s="68"/>
    </row>
    <row r="37" spans="1:16" s="53" customFormat="1" ht="25.5">
      <c r="A37" s="8">
        <v>30</v>
      </c>
      <c r="B37" s="8" t="s">
        <v>18</v>
      </c>
      <c r="C37" s="8" t="s">
        <v>68</v>
      </c>
      <c r="D37" s="8" t="s">
        <v>15</v>
      </c>
      <c r="E37" s="9">
        <v>1</v>
      </c>
      <c r="F37" s="72">
        <v>150</v>
      </c>
      <c r="G37" s="9"/>
      <c r="H37" s="63">
        <f>E37*F37</f>
        <v>150</v>
      </c>
      <c r="I37" s="9">
        <f>E37*G37</f>
        <v>0</v>
      </c>
      <c r="J37" s="68"/>
      <c r="K37" s="68"/>
      <c r="L37" s="68"/>
      <c r="M37" s="68"/>
      <c r="N37" s="68"/>
      <c r="O37" s="68"/>
      <c r="P37" s="68"/>
    </row>
    <row r="38" spans="1:16" s="53" customFormat="1" ht="25.5">
      <c r="A38" s="8">
        <v>31</v>
      </c>
      <c r="B38" s="8" t="s">
        <v>19</v>
      </c>
      <c r="C38" s="8" t="s">
        <v>20</v>
      </c>
      <c r="D38" s="8" t="s">
        <v>15</v>
      </c>
      <c r="E38" s="9">
        <v>2</v>
      </c>
      <c r="F38" s="72">
        <v>120</v>
      </c>
      <c r="G38" s="9"/>
      <c r="H38" s="63">
        <f>E38*F38</f>
        <v>240</v>
      </c>
      <c r="I38" s="9">
        <f>E38*G38</f>
        <v>0</v>
      </c>
      <c r="J38" s="68"/>
      <c r="K38" s="68"/>
      <c r="L38" s="68"/>
      <c r="M38" s="68"/>
      <c r="N38" s="68"/>
      <c r="O38" s="68"/>
      <c r="P38" s="68"/>
    </row>
    <row r="39" spans="1:16" s="53" customFormat="1" ht="25.5">
      <c r="A39" s="8">
        <v>32</v>
      </c>
      <c r="B39" s="8" t="s">
        <v>70</v>
      </c>
      <c r="C39" s="8" t="s">
        <v>83</v>
      </c>
      <c r="D39" s="8" t="s">
        <v>15</v>
      </c>
      <c r="E39" s="9">
        <v>1</v>
      </c>
      <c r="F39" s="72">
        <v>100</v>
      </c>
      <c r="G39" s="9"/>
      <c r="H39" s="63">
        <f>E39*F39</f>
        <v>100</v>
      </c>
      <c r="I39" s="9">
        <f>E39*G39</f>
        <v>0</v>
      </c>
      <c r="J39" s="68"/>
      <c r="K39" s="68"/>
      <c r="L39" s="68"/>
      <c r="M39" s="68"/>
      <c r="N39" s="68"/>
      <c r="O39" s="68"/>
      <c r="P39" s="68"/>
    </row>
    <row r="40" spans="1:9" ht="12.75">
      <c r="A40" s="8">
        <v>33</v>
      </c>
      <c r="B40" s="13" t="s">
        <v>21</v>
      </c>
      <c r="C40" s="10"/>
      <c r="D40" s="8"/>
      <c r="E40" s="11"/>
      <c r="F40" s="75"/>
      <c r="G40" s="12"/>
      <c r="H40" s="14">
        <f>SUM(H8:H39)</f>
        <v>36284.232</v>
      </c>
      <c r="I40" s="14">
        <f>SUM(I8:I39)</f>
        <v>0</v>
      </c>
    </row>
    <row r="41" spans="1:9" ht="63.75">
      <c r="A41" s="8">
        <v>34</v>
      </c>
      <c r="B41" s="16" t="s">
        <v>44</v>
      </c>
      <c r="C41" s="15"/>
      <c r="D41" s="17">
        <v>0.04</v>
      </c>
      <c r="E41" s="15"/>
      <c r="F41" s="15"/>
      <c r="G41" s="15"/>
      <c r="H41" s="18">
        <f>H40*0.04</f>
        <v>1451.3692800000001</v>
      </c>
      <c r="I41" s="18">
        <f>I40*0.04</f>
        <v>0</v>
      </c>
    </row>
    <row r="42" spans="1:16" s="53" customFormat="1" ht="12.75">
      <c r="A42" s="27"/>
      <c r="B42" s="28" t="s">
        <v>49</v>
      </c>
      <c r="C42" s="29"/>
      <c r="D42" s="30"/>
      <c r="E42" s="29"/>
      <c r="F42" s="29"/>
      <c r="G42" s="31"/>
      <c r="H42" s="69">
        <f>H41+H40</f>
        <v>37735.60128</v>
      </c>
      <c r="I42" s="32">
        <f>I41+I40</f>
        <v>0</v>
      </c>
      <c r="J42" s="68"/>
      <c r="K42" s="68"/>
      <c r="L42" s="68"/>
      <c r="M42" s="68"/>
      <c r="N42" s="68"/>
      <c r="O42" s="68"/>
      <c r="P42" s="68"/>
    </row>
    <row r="43" spans="1:9" ht="12.75">
      <c r="A43" s="22"/>
      <c r="B43" s="55"/>
      <c r="C43" s="55"/>
      <c r="D43" s="55"/>
      <c r="E43" s="55"/>
      <c r="F43" s="56"/>
      <c r="G43" s="56"/>
      <c r="H43" s="26"/>
      <c r="I43" s="26"/>
    </row>
    <row r="44" spans="1:9" ht="12.75">
      <c r="A44" s="20"/>
      <c r="B44" s="57" t="s">
        <v>45</v>
      </c>
      <c r="C44" s="57"/>
      <c r="D44" s="57"/>
      <c r="E44" s="57"/>
      <c r="F44" s="57"/>
      <c r="G44" s="57"/>
      <c r="H44" s="57"/>
      <c r="I44" s="57"/>
    </row>
    <row r="45" spans="1:9" ht="12.75">
      <c r="A45" s="19"/>
      <c r="B45" s="21" t="s">
        <v>22</v>
      </c>
      <c r="C45" s="22"/>
      <c r="D45" s="20"/>
      <c r="E45" s="20"/>
      <c r="F45" s="20"/>
      <c r="G45" s="20"/>
      <c r="H45" s="20"/>
      <c r="I45" s="20"/>
    </row>
    <row r="46" spans="1:9" ht="25.5">
      <c r="A46" s="19"/>
      <c r="B46" s="23" t="s">
        <v>46</v>
      </c>
      <c r="C46" s="37"/>
      <c r="D46" s="38"/>
      <c r="E46" s="39"/>
      <c r="F46" s="37" t="s">
        <v>23</v>
      </c>
      <c r="G46" s="39"/>
      <c r="H46" s="20"/>
      <c r="I46" s="20"/>
    </row>
    <row r="47" spans="1:9" ht="25.5">
      <c r="A47" s="19"/>
      <c r="B47" s="23" t="s">
        <v>84</v>
      </c>
      <c r="C47" s="37"/>
      <c r="D47" s="38"/>
      <c r="E47" s="39"/>
      <c r="F47" s="37" t="s">
        <v>23</v>
      </c>
      <c r="G47" s="39"/>
      <c r="H47" s="20"/>
      <c r="I47" s="20"/>
    </row>
    <row r="48" spans="1:9" ht="12.75">
      <c r="A48" s="19"/>
      <c r="B48" s="15" t="s">
        <v>85</v>
      </c>
      <c r="C48" s="37"/>
      <c r="D48" s="38"/>
      <c r="E48" s="39"/>
      <c r="F48" s="37" t="s">
        <v>24</v>
      </c>
      <c r="G48" s="39"/>
      <c r="H48" s="20"/>
      <c r="I48" s="20"/>
    </row>
    <row r="49" spans="1:9" ht="12.75">
      <c r="A49" s="19"/>
      <c r="B49" s="23" t="s">
        <v>86</v>
      </c>
      <c r="C49" s="37"/>
      <c r="D49" s="38"/>
      <c r="E49" s="39"/>
      <c r="F49" s="37" t="s">
        <v>23</v>
      </c>
      <c r="G49" s="39"/>
      <c r="H49" s="20"/>
      <c r="I49" s="20"/>
    </row>
    <row r="50" spans="1:9" ht="12.75">
      <c r="A50" s="19"/>
      <c r="B50" s="24"/>
      <c r="C50" s="22"/>
      <c r="D50" s="20"/>
      <c r="E50" s="20"/>
      <c r="F50" s="20"/>
      <c r="G50" s="20"/>
      <c r="H50" s="20"/>
      <c r="I50" s="20"/>
    </row>
    <row r="51" spans="1:9" ht="12.75">
      <c r="A51" s="19"/>
      <c r="B51" s="25" t="s">
        <v>25</v>
      </c>
      <c r="C51" s="22"/>
      <c r="D51" s="20"/>
      <c r="E51" s="20"/>
      <c r="F51" s="20"/>
      <c r="G51" s="20"/>
      <c r="H51" s="20"/>
      <c r="I51" s="20"/>
    </row>
    <row r="52" spans="1:9" ht="12.75">
      <c r="A52" s="19"/>
      <c r="B52" s="23" t="s">
        <v>26</v>
      </c>
      <c r="C52" s="35"/>
      <c r="D52" s="35"/>
      <c r="E52" s="35"/>
      <c r="F52" s="35"/>
      <c r="G52" s="20"/>
      <c r="H52" s="20"/>
      <c r="I52" s="20"/>
    </row>
    <row r="53" spans="1:9" ht="26.25" customHeight="1">
      <c r="A53" s="19"/>
      <c r="B53" s="23" t="s">
        <v>27</v>
      </c>
      <c r="C53" s="35"/>
      <c r="D53" s="35"/>
      <c r="E53" s="35"/>
      <c r="F53" s="35"/>
      <c r="G53" s="20"/>
      <c r="H53" s="20"/>
      <c r="I53" s="20"/>
    </row>
    <row r="54" spans="1:9" ht="12.75">
      <c r="A54" s="19"/>
      <c r="B54" s="23" t="s">
        <v>28</v>
      </c>
      <c r="C54" s="35"/>
      <c r="D54" s="35"/>
      <c r="E54" s="35"/>
      <c r="F54" s="35"/>
      <c r="G54" s="20"/>
      <c r="H54" s="20"/>
      <c r="I54" s="20"/>
    </row>
    <row r="55" spans="1:9" ht="12.75">
      <c r="A55" s="19"/>
      <c r="B55" s="23" t="s">
        <v>29</v>
      </c>
      <c r="C55" s="35"/>
      <c r="D55" s="35"/>
      <c r="E55" s="35"/>
      <c r="F55" s="35"/>
      <c r="G55" s="20"/>
      <c r="H55" s="20"/>
      <c r="I55" s="20"/>
    </row>
    <row r="56" spans="1:9" ht="26.25" customHeight="1">
      <c r="A56" s="19"/>
      <c r="B56" s="23" t="s">
        <v>30</v>
      </c>
      <c r="C56" s="15"/>
      <c r="D56" s="15"/>
      <c r="E56" s="15"/>
      <c r="F56" s="15"/>
      <c r="G56" s="20"/>
      <c r="H56" s="20"/>
      <c r="I56" s="20"/>
    </row>
    <row r="57" spans="1:9" ht="12.75">
      <c r="A57" s="19"/>
      <c r="B57" s="23" t="s">
        <v>31</v>
      </c>
      <c r="C57" s="35"/>
      <c r="D57" s="35"/>
      <c r="E57" s="35"/>
      <c r="F57" s="35"/>
      <c r="G57" s="20"/>
      <c r="H57" s="20"/>
      <c r="I57" s="20"/>
    </row>
    <row r="58" spans="1:9" ht="12.75">
      <c r="A58" s="19"/>
      <c r="B58" s="23" t="s">
        <v>32</v>
      </c>
      <c r="C58" s="58"/>
      <c r="D58" s="35"/>
      <c r="E58" s="35"/>
      <c r="F58" s="35"/>
      <c r="G58" s="20"/>
      <c r="H58" s="20"/>
      <c r="I58" s="20"/>
    </row>
    <row r="59" spans="1:9" ht="12.75">
      <c r="A59" s="19"/>
      <c r="B59" s="23" t="s">
        <v>33</v>
      </c>
      <c r="C59" s="58"/>
      <c r="D59" s="35"/>
      <c r="E59" s="35"/>
      <c r="F59" s="35"/>
      <c r="G59" s="20" t="s">
        <v>47</v>
      </c>
      <c r="H59" s="20"/>
      <c r="I59" s="20"/>
    </row>
    <row r="60" spans="1:9" ht="12.75">
      <c r="A60" s="19"/>
      <c r="B60" s="15" t="s">
        <v>34</v>
      </c>
      <c r="C60" s="36"/>
      <c r="D60" s="36"/>
      <c r="E60" s="36"/>
      <c r="F60" s="36"/>
      <c r="G60" s="20"/>
      <c r="H60" s="20"/>
      <c r="I60" s="20"/>
    </row>
    <row r="61" spans="1:9" ht="12.75">
      <c r="A61" s="19"/>
      <c r="B61" s="15" t="s">
        <v>35</v>
      </c>
      <c r="C61" s="36"/>
      <c r="D61" s="36"/>
      <c r="E61" s="36"/>
      <c r="F61" s="36"/>
      <c r="G61" s="20"/>
      <c r="H61" s="20"/>
      <c r="I61" s="20"/>
    </row>
    <row r="62" spans="1:9" ht="12.75">
      <c r="A62" s="19"/>
      <c r="B62" s="15" t="s">
        <v>36</v>
      </c>
      <c r="C62" s="36"/>
      <c r="D62" s="36"/>
      <c r="E62" s="36"/>
      <c r="F62" s="36"/>
      <c r="G62" s="20"/>
      <c r="H62" s="20"/>
      <c r="I62" s="20"/>
    </row>
    <row r="63" spans="1:9" ht="12.75">
      <c r="A63" s="19"/>
      <c r="B63" s="15" t="s">
        <v>37</v>
      </c>
      <c r="C63" s="40"/>
      <c r="D63" s="40"/>
      <c r="E63" s="40"/>
      <c r="F63" s="40"/>
      <c r="G63" s="20"/>
      <c r="H63" s="20"/>
      <c r="I63" s="20"/>
    </row>
    <row r="64" spans="1:9" ht="12.75">
      <c r="A64" s="19"/>
      <c r="B64" s="15" t="s">
        <v>38</v>
      </c>
      <c r="C64" s="40"/>
      <c r="D64" s="40"/>
      <c r="E64" s="40"/>
      <c r="F64" s="40"/>
      <c r="G64" s="19"/>
      <c r="H64" s="19"/>
      <c r="I64" s="19"/>
    </row>
    <row r="65" spans="1:9" ht="12.75">
      <c r="A65" s="19"/>
      <c r="B65" s="15" t="s">
        <v>39</v>
      </c>
      <c r="C65" s="37"/>
      <c r="D65" s="38"/>
      <c r="E65" s="38"/>
      <c r="F65" s="39"/>
      <c r="G65" s="19"/>
      <c r="H65" s="19"/>
      <c r="I65" s="19"/>
    </row>
    <row r="66" spans="1:9" ht="12.75">
      <c r="A66" s="19"/>
      <c r="B66" s="15" t="s">
        <v>40</v>
      </c>
      <c r="C66" s="41"/>
      <c r="D66" s="42"/>
      <c r="E66" s="42"/>
      <c r="F66" s="43"/>
      <c r="G66" s="19"/>
      <c r="H66" s="19"/>
      <c r="I66" s="19"/>
    </row>
    <row r="67" spans="1:9" ht="38.25">
      <c r="A67" s="19"/>
      <c r="B67" s="23" t="s">
        <v>41</v>
      </c>
      <c r="C67" s="35"/>
      <c r="D67" s="35"/>
      <c r="E67" s="35"/>
      <c r="F67" s="35"/>
      <c r="G67" s="19"/>
      <c r="H67" s="19"/>
      <c r="I67" s="19"/>
    </row>
    <row r="68" spans="1:9" ht="12.75">
      <c r="A68" s="19"/>
      <c r="B68" s="23" t="s">
        <v>42</v>
      </c>
      <c r="C68" s="35"/>
      <c r="D68" s="35"/>
      <c r="E68" s="35"/>
      <c r="F68" s="35"/>
      <c r="G68" s="19"/>
      <c r="H68" s="19"/>
      <c r="I68" s="19"/>
    </row>
    <row r="69" spans="1:9" ht="12.75">
      <c r="A69" s="19"/>
      <c r="B69" s="23" t="s">
        <v>43</v>
      </c>
      <c r="C69" s="35"/>
      <c r="D69" s="35"/>
      <c r="E69" s="35"/>
      <c r="F69" s="35"/>
      <c r="G69" s="19"/>
      <c r="H69" s="19"/>
      <c r="I69" s="19"/>
    </row>
  </sheetData>
  <sheetProtection/>
  <mergeCells count="37">
    <mergeCell ref="B7:C7"/>
    <mergeCell ref="A1:I1"/>
    <mergeCell ref="A4:A5"/>
    <mergeCell ref="B4:B5"/>
    <mergeCell ref="C4:C5"/>
    <mergeCell ref="D4:D5"/>
    <mergeCell ref="E4:E5"/>
    <mergeCell ref="F4:G4"/>
    <mergeCell ref="H4:I4"/>
    <mergeCell ref="C68:F68"/>
    <mergeCell ref="C47:E47"/>
    <mergeCell ref="F47:G47"/>
    <mergeCell ref="C48:E48"/>
    <mergeCell ref="F48:G48"/>
    <mergeCell ref="C69:F69"/>
    <mergeCell ref="B44:I44"/>
    <mergeCell ref="C63:F63"/>
    <mergeCell ref="C64:F64"/>
    <mergeCell ref="C65:F65"/>
    <mergeCell ref="C66:F66"/>
    <mergeCell ref="C67:F67"/>
    <mergeCell ref="C46:E46"/>
    <mergeCell ref="F46:G46"/>
    <mergeCell ref="C59:F59"/>
    <mergeCell ref="C60:F60"/>
    <mergeCell ref="C61:F61"/>
    <mergeCell ref="C62:F62"/>
    <mergeCell ref="C49:E49"/>
    <mergeCell ref="F49:G49"/>
    <mergeCell ref="C53:F53"/>
    <mergeCell ref="C54:F54"/>
    <mergeCell ref="C55:F55"/>
    <mergeCell ref="C52:F52"/>
    <mergeCell ref="C57:F57"/>
    <mergeCell ref="C58:F58"/>
    <mergeCell ref="B13:C13"/>
    <mergeCell ref="B34:C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cp:lastPrinted>2015-03-04T10:47:57Z</cp:lastPrinted>
  <dcterms:created xsi:type="dcterms:W3CDTF">2015-03-04T10:35:50Z</dcterms:created>
  <dcterms:modified xsi:type="dcterms:W3CDTF">2015-03-29T16:41:04Z</dcterms:modified>
  <cp:category/>
  <cp:version/>
  <cp:contentType/>
  <cp:contentStatus/>
</cp:coreProperties>
</file>