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-1020" yWindow="195" windowWidth="23040" windowHeight="9585"/>
  </bookViews>
  <sheets>
    <sheet name="1 " sheetId="11" r:id="rId1"/>
    <sheet name="Лист1" sheetId="12" r:id="rId2"/>
  </sheets>
  <definedNames>
    <definedName name="_xlnm.Print_Area" localSheetId="0">'1 '!$B$2:$G$37</definedName>
  </definedNames>
  <calcPr calcId="145621"/>
</workbook>
</file>

<file path=xl/calcChain.xml><?xml version="1.0" encoding="utf-8"?>
<calcChain xmlns="http://schemas.openxmlformats.org/spreadsheetml/2006/main">
  <c r="G10" i="11" l="1"/>
  <c r="F24" i="11"/>
  <c r="G24" i="11" s="1"/>
  <c r="G12" i="11"/>
  <c r="F13" i="11"/>
  <c r="G13" i="11" s="1"/>
  <c r="F14" i="11"/>
  <c r="G14" i="11" s="1"/>
  <c r="F15" i="11"/>
  <c r="G15" i="11" s="1"/>
  <c r="G16" i="11"/>
  <c r="F17" i="11"/>
  <c r="E17" i="11"/>
  <c r="E18" i="11"/>
  <c r="G18" i="11" s="1"/>
  <c r="E19" i="11"/>
  <c r="G19" i="11" s="1"/>
  <c r="F20" i="11"/>
  <c r="E20" i="11"/>
  <c r="G21" i="11"/>
  <c r="G22" i="11"/>
  <c r="G23" i="11"/>
  <c r="G25" i="11"/>
  <c r="G26" i="11"/>
  <c r="G27" i="11"/>
  <c r="G28" i="11"/>
  <c r="G29" i="11"/>
  <c r="G20" i="11"/>
  <c r="G17" i="11" l="1"/>
  <c r="G31" i="11" s="1"/>
  <c r="G30" i="11"/>
  <c r="G32" i="11" l="1"/>
  <c r="G34" i="11" l="1"/>
  <c r="G33" i="11"/>
</calcChain>
</file>

<file path=xl/sharedStrings.xml><?xml version="1.0" encoding="utf-8"?>
<sst xmlns="http://schemas.openxmlformats.org/spreadsheetml/2006/main" count="82" uniqueCount="69">
  <si>
    <t>Кол-во</t>
  </si>
  <si>
    <t>м3</t>
  </si>
  <si>
    <t>т</t>
  </si>
  <si>
    <t>м2</t>
  </si>
  <si>
    <t>в т.ч. НДС 18%:</t>
  </si>
  <si>
    <t>в т.ч.:</t>
  </si>
  <si>
    <t>№№
п/п</t>
  </si>
  <si>
    <t>Ед.
изм.</t>
  </si>
  <si>
    <t>Стоимость работ, с НДС 18%,  руб.</t>
  </si>
  <si>
    <t xml:space="preserve">Цена за 1 ед. 
</t>
  </si>
  <si>
    <t>Общая
руб.</t>
  </si>
  <si>
    <t>Арматура 12-А-III</t>
  </si>
  <si>
    <t>Арматура 16-А-III</t>
  </si>
  <si>
    <t>ИТОГО:</t>
  </si>
  <si>
    <r>
      <t xml:space="preserve">ИТОГО </t>
    </r>
    <r>
      <rPr>
        <sz val="11"/>
        <rFont val="Arial Narrow"/>
        <family val="2"/>
        <charset val="204"/>
      </rPr>
      <t>(без стоимости давальческих материалов):</t>
    </r>
  </si>
  <si>
    <t>Арматура 25-А-III</t>
  </si>
  <si>
    <t>шт</t>
  </si>
  <si>
    <t>м шва</t>
  </si>
  <si>
    <t>Бетон В 25 М350 F200 W8 П4 ЦМИД 4</t>
  </si>
  <si>
    <t>Наименование работ и материалов</t>
  </si>
  <si>
    <t>Полоса 9x250, C245</t>
  </si>
  <si>
    <t>Полоса 9x500, C246</t>
  </si>
  <si>
    <t>Полоса 9x140, C247</t>
  </si>
  <si>
    <t>Арматура 10-А-III</t>
  </si>
  <si>
    <t>Объект: «Участок № 2. Портового оградительного сооружения акватории Южного района МТП Усть-Луга расположенный по адресу: Ленинградская область, Кингисеппский район, южная часть Лужской губы Финского залива, Морской торговый порт Усть-Луга, Южный район порта.»</t>
  </si>
  <si>
    <t xml:space="preserve">Антисептическая обработка досок для устройства деформационного шва
</t>
  </si>
  <si>
    <t>Очистка кварцевым песком: сплошных наружных поверхностей закладных деталей</t>
  </si>
  <si>
    <t>Обеспыливание поверхности</t>
  </si>
  <si>
    <t xml:space="preserve">Обезжиривание поверхностей уайт-спиритом
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</si>
  <si>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</si>
  <si>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</si>
  <si>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</si>
  <si>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</si>
  <si>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</si>
  <si>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</si>
  <si>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</si>
  <si>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</si>
  <si>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</si>
  <si>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</si>
  <si>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</si>
  <si>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</si>
  <si>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</si>
  <si>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</si>
  <si>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</si>
  <si>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</si>
  <si>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</si>
  <si>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</si>
  <si>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Установка в шпуры марок деформационных МДП1 (со стоимостью материалов) с заделкой эпоксидным клеем </t>
  </si>
  <si>
    <t>Устройство деформационного шва  с дощатой прокладкой толщиной 19 мм (со стоимостью материалов)</t>
  </si>
  <si>
    <t>Огрунтовка металлических поверхностей за один раз: грунтовкой ЭП-0263 за 1 раз (со стоимостью материалов)</t>
  </si>
  <si>
    <t xml:space="preserve">Окраска металлических огрунтованных поверхностей: эмалью ХС-436 за 2 раза  (со стоимостью материалов)
</t>
  </si>
  <si>
    <t xml:space="preserve">Сверление кольцевыми алмазными сверлами вертикальных отверстий глубиной до 200 мм диаметром: 35 мм; </t>
  </si>
  <si>
    <t>Изготовление закладных деталей  с применением сварки, гнутья, сверления  (ЗД1)</t>
  </si>
  <si>
    <t xml:space="preserve">Верхнее строение основного участка. </t>
  </si>
  <si>
    <t>Монолитная надстройка в объеме -17 шт. секций</t>
  </si>
  <si>
    <t>Комплекс работ по устройству  монолитной надстройки в условиях открытого побережья (открытого рейда), (с учетом заполнения СО с отм. +0,7 м),</t>
  </si>
  <si>
    <t xml:space="preserve"> на комплекс работ по устройству монолитной надстройки (17 шт. секций)</t>
  </si>
  <si>
    <t>Вычитается стоимость давальческих материалов (п.п: 1.1 1.2-1.4, 2.1-2.4):</t>
  </si>
  <si>
    <t>Заказчик предоставляет:</t>
  </si>
  <si>
    <t>комплект опалубки</t>
  </si>
  <si>
    <t>плав кран</t>
  </si>
  <si>
    <t xml:space="preserve">емкости для бетона </t>
  </si>
  <si>
    <t>бетон</t>
  </si>
  <si>
    <t xml:space="preserve">арматуру </t>
  </si>
  <si>
    <t xml:space="preserve">баржу для перевозки емкостей </t>
  </si>
  <si>
    <r>
      <rPr>
        <sz val="11"/>
        <rFont val="Arial Narrow"/>
        <family val="2"/>
        <charset val="204"/>
      </rPr>
      <t xml:space="preserve">Примечание: </t>
    </r>
    <r>
      <rPr>
        <i/>
        <sz val="11"/>
        <rFont val="Arial Narrow"/>
        <family val="2"/>
        <charset val="204"/>
      </rPr>
      <t>в стоимости работ учтены затраты по аренде плав средств для доставки рабочих к месту производства работ, затраты по  погрузке бетона в бадьи бетононасосо, затраты на расходные материалы (проволока вязанка, изготовление закладных деталей из материала Заказчика, расходники перчатки пленка и пр.)</t>
    </r>
  </si>
  <si>
    <t xml:space="preserve">Расчет стоимости - МОНОЛИТ </t>
  </si>
  <si>
    <t xml:space="preserve">Оплата выполненных работ производится Генподрядчиком ежемесячно в течение 25 (Двадцать пять)  рабочих  дней с момента подписания Акта о приемке выполненных работ и Справки о стоимости выполненных работ и затрат и предоставления Генподрядчику  полного комплекта  документов в соответствии с   п.13.2. Договора. 
Оплата выполненных работ  производится Генподрядчиком в размере 90% от расчетной стоимости выполненных работ.  Из суммы причитающихся  платежей  Генподрядчик  удерживает сумму в размере 10% от расчетной стоимости выполненных работ в счет формирования резерва Генподрядчика на устранение дефектов/недостатков в Работах, проявившихся до начала и (или) в течение  гарантийного периода, которые  Подрядчик не устранит своими силами за свой счет и в установленные настоящим Договором сроки
</t>
  </si>
  <si>
    <t>В т.ч услуги генподряда %5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</si>
</sst>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_р_."/>
    <numFmt numFmtId="166" formatCode="#,##0.000"/>
  </numFmts>
  <fonts count="14" x14ac:knownFonts="1">
    <font>
      <sz val="10"/>
      <name val="Arial"/>
    </font>
    <font>
      <sz val="11"/>
      <name val="Times New Roman"/>
      <family val="1"/>
      <charset val="204"/>
    </font>
    <font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"/>
      <family val="2"/>
      <charset val="204"/>
    </font>
    <font>
      <b/>
      <i/>
      <sz val="11"/>
      <name val="Arial Narrow"/>
      <family val="2"/>
      <charset val="204"/>
    </font>
    <font>
      <i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color rgb="FF7030A0"/>
      <name val="Arial"/>
      <family val="2"/>
      <charset val="204"/>
    </font>
    <font>
      <sz val="11"/>
      <color rgb="FFFF000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 applyBorder="1"/>
    <xf numFmtId="165" fontId="0" fillId="0" borderId="0" xfId="0" applyNumberFormat="1" applyBorder="1"/>
    <xf numFmtId="0" fontId="8" fillId="0" borderId="0" xfId="0" applyFont="1"/>
    <xf numFmtId="49" fontId="7" fillId="4" borderId="8" xfId="0" applyNumberFormat="1" applyFont="1" applyFill="1" applyBorder="1" applyAlignment="1">
      <alignment vertical="top" wrapText="1"/>
    </xf>
    <xf numFmtId="0" fontId="7" fillId="4" borderId="9" xfId="0" applyFont="1" applyFill="1" applyBorder="1" applyAlignment="1">
      <alignment horizontal="center" vertical="top" wrapText="1"/>
    </xf>
    <xf numFmtId="4" fontId="5" fillId="4" borderId="9" xfId="0" applyNumberFormat="1" applyFont="1" applyFill="1" applyBorder="1" applyAlignment="1">
      <alignment horizontal="center" vertical="top" wrapText="1"/>
    </xf>
    <xf numFmtId="4" fontId="7" fillId="4" borderId="13" xfId="0" applyNumberFormat="1" applyFont="1" applyFill="1" applyBorder="1" applyAlignment="1">
      <alignment horizontal="center" vertical="top"/>
    </xf>
    <xf numFmtId="0" fontId="4" fillId="0" borderId="0" xfId="0" applyFont="1"/>
    <xf numFmtId="3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166" fontId="3" fillId="5" borderId="14" xfId="0" applyNumberFormat="1" applyFont="1" applyFill="1" applyBorder="1" applyAlignment="1">
      <alignment horizontal="center" vertical="top" wrapText="1"/>
    </xf>
    <xf numFmtId="4" fontId="3" fillId="5" borderId="14" xfId="0" applyNumberFormat="1" applyFont="1" applyFill="1" applyBorder="1" applyAlignment="1">
      <alignment horizontal="center" vertical="top" wrapText="1"/>
    </xf>
    <xf numFmtId="0" fontId="3" fillId="0" borderId="0" xfId="0" applyFont="1"/>
    <xf numFmtId="49" fontId="3" fillId="3" borderId="1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4" fontId="4" fillId="3" borderId="12" xfId="0" applyNumberFormat="1" applyFont="1" applyFill="1" applyBorder="1" applyAlignment="1">
      <alignment horizontal="center" vertical="top" wrapText="1"/>
    </xf>
    <xf numFmtId="0" fontId="2" fillId="0" borderId="0" xfId="0" applyFont="1"/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4" fontId="9" fillId="0" borderId="0" xfId="0" applyNumberFormat="1" applyFont="1"/>
    <xf numFmtId="0" fontId="0" fillId="0" borderId="0" xfId="0" applyFont="1"/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right" vertical="top"/>
    </xf>
    <xf numFmtId="4" fontId="10" fillId="0" borderId="0" xfId="0" applyNumberFormat="1" applyFont="1"/>
    <xf numFmtId="0" fontId="11" fillId="0" borderId="0" xfId="0" applyFont="1"/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6" fillId="0" borderId="0" xfId="0" applyFont="1"/>
    <xf numFmtId="0" fontId="4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166" fontId="3" fillId="5" borderId="5" xfId="0" applyNumberFormat="1" applyFont="1" applyFill="1" applyBorder="1" applyAlignment="1">
      <alignment horizontal="center" vertical="top" wrapText="1"/>
    </xf>
    <xf numFmtId="4" fontId="3" fillId="5" borderId="5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justify" vertical="center"/>
    </xf>
    <xf numFmtId="49" fontId="4" fillId="0" borderId="8" xfId="0" applyNumberFormat="1" applyFont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top" wrapText="1"/>
    </xf>
    <xf numFmtId="49" fontId="7" fillId="4" borderId="8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166" fontId="2" fillId="5" borderId="14" xfId="0" applyNumberFormat="1" applyFont="1" applyFill="1" applyBorder="1" applyAlignment="1">
      <alignment horizontal="center" vertical="top" wrapText="1"/>
    </xf>
    <xf numFmtId="4" fontId="2" fillId="5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center"/>
    </xf>
    <xf numFmtId="0" fontId="4" fillId="6" borderId="2" xfId="0" applyFont="1" applyFill="1" applyBorder="1" applyAlignment="1">
      <alignment vertical="top" wrapText="1"/>
    </xf>
    <xf numFmtId="166" fontId="4" fillId="6" borderId="2" xfId="0" applyNumberFormat="1" applyFont="1" applyFill="1" applyBorder="1" applyAlignment="1">
      <alignment horizontal="center" vertical="top" wrapText="1"/>
    </xf>
    <xf numFmtId="4" fontId="4" fillId="6" borderId="2" xfId="0" applyNumberFormat="1" applyFont="1" applyFill="1" applyBorder="1" applyAlignment="1">
      <alignment horizontal="center" vertical="top" wrapText="1"/>
    </xf>
    <xf numFmtId="4" fontId="4" fillId="6" borderId="2" xfId="0" applyNumberFormat="1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left" vertical="center" wrapText="1"/>
    </xf>
    <xf numFmtId="49" fontId="3" fillId="7" borderId="11" xfId="0" applyNumberFormat="1" applyFont="1" applyFill="1" applyBorder="1" applyAlignment="1">
      <alignment horizontal="right" vertical="top"/>
    </xf>
    <xf numFmtId="49" fontId="3" fillId="7" borderId="1" xfId="0" applyNumberFormat="1" applyFont="1" applyFill="1" applyBorder="1" applyAlignment="1">
      <alignment horizontal="right" vertical="top"/>
    </xf>
    <xf numFmtId="49" fontId="3" fillId="7" borderId="12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46</xdr:row>
      <xdr:rowOff>0</xdr:rowOff>
    </xdr:from>
    <xdr:to>
      <xdr:col>6</xdr:col>
      <xdr:colOff>631935</xdr:colOff>
      <xdr:row>66</xdr:row>
      <xdr:rowOff>167837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121" y="12329948"/>
          <a:ext cx="7772400" cy="43719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6</xdr:col>
      <xdr:colOff>631935</xdr:colOff>
      <xdr:row>92</xdr:row>
      <xdr:rowOff>167837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121" y="17795328"/>
          <a:ext cx="7772400" cy="437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04"/>
  <sheetViews>
    <sheetView tabSelected="1" topLeftCell="A91" zoomScale="145" zoomScaleNormal="145" workbookViewId="0">
      <pane xSplit="24795" topLeftCell="I1"/>
      <selection activeCell="G16" sqref="G16"/>
      <selection pane="topRight" activeCell="I25" sqref="I25"/>
    </sheetView>
  </sheetViews>
  <sheetFormatPr defaultColWidth="9.140625" defaultRowHeight="16.5" x14ac:dyDescent="0.2"/>
  <cols>
    <col min="1" max="1" width="9.140625" style="13"/>
    <col min="2" max="2" width="8.85546875" style="18" customWidth="1"/>
    <col min="3" max="3" width="76.140625" style="18" customWidth="1"/>
    <col min="4" max="4" width="6.7109375" style="17" customWidth="1"/>
    <col min="5" max="5" width="10.5703125" style="17" bestFit="1" customWidth="1"/>
    <col min="6" max="6" width="13.7109375" style="87" customWidth="1"/>
    <col min="7" max="7" width="16.140625" style="87" customWidth="1"/>
    <col min="8" max="8" width="9.140625" style="1"/>
    <col min="9" max="9" width="13.28515625" style="1" bestFit="1" customWidth="1"/>
    <col min="10" max="16384" width="9.140625" style="1"/>
  </cols>
  <sheetData>
    <row r="1" spans="1:9" x14ac:dyDescent="0.2">
      <c r="C1" s="126" t="s">
        <v>66</v>
      </c>
      <c r="D1" s="126"/>
      <c r="E1" s="126"/>
      <c r="F1" s="126"/>
    </row>
    <row r="2" spans="1:9" x14ac:dyDescent="0.2">
      <c r="B2" s="65"/>
      <c r="C2" s="92" t="s">
        <v>56</v>
      </c>
      <c r="D2" s="92"/>
      <c r="E2" s="92"/>
      <c r="F2" s="19"/>
      <c r="G2" s="79"/>
    </row>
    <row r="3" spans="1:9" ht="48.75" customHeight="1" x14ac:dyDescent="0.2">
      <c r="B3" s="94" t="s">
        <v>24</v>
      </c>
      <c r="C3" s="94"/>
      <c r="D3" s="94"/>
      <c r="E3" s="94"/>
      <c r="F3" s="94"/>
      <c r="G3" s="94"/>
    </row>
    <row r="4" spans="1:9" ht="7.5" customHeight="1" thickBot="1" x14ac:dyDescent="0.25">
      <c r="B4" s="19"/>
      <c r="C4" s="3"/>
      <c r="D4" s="2"/>
      <c r="E4" s="57"/>
      <c r="F4" s="80"/>
      <c r="G4" s="80"/>
    </row>
    <row r="5" spans="1:9" ht="30" customHeight="1" x14ac:dyDescent="0.2">
      <c r="B5" s="99" t="s">
        <v>6</v>
      </c>
      <c r="C5" s="97" t="s">
        <v>19</v>
      </c>
      <c r="D5" s="4" t="s">
        <v>7</v>
      </c>
      <c r="E5" s="4" t="s">
        <v>0</v>
      </c>
      <c r="F5" s="95" t="s">
        <v>8</v>
      </c>
      <c r="G5" s="96"/>
    </row>
    <row r="6" spans="1:9" ht="33.75" thickBot="1" x14ac:dyDescent="0.25">
      <c r="B6" s="100"/>
      <c r="C6" s="98"/>
      <c r="D6" s="5"/>
      <c r="E6" s="5"/>
      <c r="F6" s="6" t="s">
        <v>9</v>
      </c>
      <c r="G6" s="7" t="s">
        <v>10</v>
      </c>
    </row>
    <row r="7" spans="1:9" ht="17.25" thickBot="1" x14ac:dyDescent="0.35">
      <c r="B7" s="66">
        <v>1</v>
      </c>
      <c r="C7" s="8">
        <v>3</v>
      </c>
      <c r="D7" s="9">
        <v>4</v>
      </c>
      <c r="E7" s="10">
        <v>5</v>
      </c>
      <c r="F7" s="11">
        <v>6</v>
      </c>
      <c r="G7" s="12">
        <v>7</v>
      </c>
    </row>
    <row r="8" spans="1:9" s="23" customFormat="1" ht="17.25" thickBot="1" x14ac:dyDescent="0.35">
      <c r="A8" s="20"/>
      <c r="B8" s="67"/>
      <c r="C8" s="36" t="s">
        <v>53</v>
      </c>
      <c r="D8" s="37"/>
      <c r="E8" s="38"/>
      <c r="F8" s="39"/>
      <c r="G8" s="40"/>
      <c r="H8" s="21"/>
      <c r="I8" s="22"/>
    </row>
    <row r="9" spans="1:9" s="23" customFormat="1" ht="14.25" customHeight="1" thickBot="1" x14ac:dyDescent="0.35">
      <c r="A9" s="20"/>
      <c r="B9" s="68"/>
      <c r="C9" s="24" t="s">
        <v>54</v>
      </c>
      <c r="D9" s="25"/>
      <c r="E9" s="25"/>
      <c r="F9" s="26"/>
      <c r="G9" s="27"/>
      <c r="H9" s="21"/>
      <c r="I9" s="22"/>
    </row>
    <row r="10" spans="1:9" customFormat="1" ht="33" x14ac:dyDescent="0.3">
      <c r="A10" s="28"/>
      <c r="B10" s="69">
        <v>1</v>
      </c>
      <c r="C10" s="108" t="s">
        <v>55</v>
      </c>
      <c r="D10" s="109" t="s">
        <v>1</v>
      </c>
      <c r="E10" s="110">
        <v>7012.5</v>
      </c>
      <c r="F10" s="111">
        <v>6200</v>
      </c>
      <c r="G10" s="111">
        <f>ROUND(F10*E10,2)</f>
        <v>43477500</v>
      </c>
      <c r="H10" s="58"/>
      <c r="I10" s="90"/>
    </row>
    <row r="11" spans="1:9" customFormat="1" x14ac:dyDescent="0.3">
      <c r="A11" s="28"/>
      <c r="B11" s="73"/>
      <c r="C11" s="74" t="s">
        <v>5</v>
      </c>
      <c r="D11" s="59"/>
      <c r="E11" s="75"/>
      <c r="F11" s="81"/>
      <c r="G11" s="81"/>
      <c r="H11" s="29"/>
      <c r="I11" s="30"/>
    </row>
    <row r="12" spans="1:9" customFormat="1" x14ac:dyDescent="0.3">
      <c r="A12" s="28"/>
      <c r="B12" s="73" t="s">
        <v>29</v>
      </c>
      <c r="C12" s="102" t="s">
        <v>18</v>
      </c>
      <c r="D12" s="103" t="s">
        <v>1</v>
      </c>
      <c r="E12" s="104">
        <v>7117.6880000000001</v>
      </c>
      <c r="F12" s="105">
        <v>5957.9</v>
      </c>
      <c r="G12" s="106">
        <f>ROUND(F12*E12,2)</f>
        <v>42406473.340000004</v>
      </c>
      <c r="H12" s="29"/>
      <c r="I12" s="30"/>
    </row>
    <row r="13" spans="1:9" customFormat="1" x14ac:dyDescent="0.3">
      <c r="A13" s="28"/>
      <c r="B13" s="89" t="s">
        <v>30</v>
      </c>
      <c r="C13" s="31" t="s">
        <v>11</v>
      </c>
      <c r="D13" s="32" t="s">
        <v>2</v>
      </c>
      <c r="E13" s="33">
        <v>50.898000000000003</v>
      </c>
      <c r="F13" s="34">
        <f>1250+27500+400</f>
        <v>29150</v>
      </c>
      <c r="G13" s="53">
        <f>ROUND(F13*E13,2)</f>
        <v>1483676.7</v>
      </c>
      <c r="H13" s="29"/>
      <c r="I13" s="30"/>
    </row>
    <row r="14" spans="1:9" customFormat="1" x14ac:dyDescent="0.3">
      <c r="A14" s="28"/>
      <c r="B14" s="89" t="s">
        <v>31</v>
      </c>
      <c r="C14" s="31" t="s">
        <v>12</v>
      </c>
      <c r="D14" s="32" t="s">
        <v>2</v>
      </c>
      <c r="E14" s="33">
        <v>103.22799999999999</v>
      </c>
      <c r="F14" s="34">
        <f>26300+400+1250</f>
        <v>27950</v>
      </c>
      <c r="G14" s="53">
        <f>ROUND(F14*E14,2)</f>
        <v>2885222.6</v>
      </c>
      <c r="H14" s="29"/>
      <c r="I14" s="30"/>
    </row>
    <row r="15" spans="1:9" customFormat="1" ht="17.25" thickBot="1" x14ac:dyDescent="0.35">
      <c r="A15" s="28"/>
      <c r="B15" s="89" t="s">
        <v>32</v>
      </c>
      <c r="C15" s="60" t="s">
        <v>15</v>
      </c>
      <c r="D15" s="61" t="s">
        <v>2</v>
      </c>
      <c r="E15" s="62">
        <v>147.45500000000001</v>
      </c>
      <c r="F15" s="63">
        <f>26100+400+1250</f>
        <v>27750</v>
      </c>
      <c r="G15" s="64">
        <f>ROUND(F15*E15,2)</f>
        <v>4091876.25</v>
      </c>
      <c r="H15" s="29"/>
      <c r="I15" s="30"/>
    </row>
    <row r="16" spans="1:9" customFormat="1" x14ac:dyDescent="0.3">
      <c r="A16" s="28"/>
      <c r="B16" s="76" t="s">
        <v>33</v>
      </c>
      <c r="C16" s="112" t="s">
        <v>52</v>
      </c>
      <c r="D16" s="113"/>
      <c r="E16" s="114">
        <v>27.190999999999999</v>
      </c>
      <c r="F16" s="115">
        <v>14000</v>
      </c>
      <c r="G16" s="115">
        <f>F16*E16</f>
        <v>380674</v>
      </c>
      <c r="H16" s="29"/>
      <c r="I16" s="30"/>
    </row>
    <row r="17" spans="1:39" customFormat="1" x14ac:dyDescent="0.3">
      <c r="A17" s="28"/>
      <c r="B17" s="89" t="s">
        <v>34</v>
      </c>
      <c r="C17" s="31" t="s">
        <v>20</v>
      </c>
      <c r="D17" s="32" t="s">
        <v>2</v>
      </c>
      <c r="E17" s="33">
        <f>ROUND(407.66*17.66*1.01/1000,3)</f>
        <v>7.2709999999999999</v>
      </c>
      <c r="F17" s="34">
        <f>32250+400</f>
        <v>32650</v>
      </c>
      <c r="G17" s="53">
        <f>ROUND(F17*E17,2)</f>
        <v>237398.15</v>
      </c>
      <c r="H17" s="29"/>
      <c r="I17" s="30"/>
    </row>
    <row r="18" spans="1:39" customFormat="1" x14ac:dyDescent="0.3">
      <c r="A18" s="28"/>
      <c r="B18" s="89" t="s">
        <v>35</v>
      </c>
      <c r="C18" s="31" t="s">
        <v>21</v>
      </c>
      <c r="D18" s="32" t="s">
        <v>2</v>
      </c>
      <c r="E18" s="33">
        <f>ROUND(407.66*35.33*1.01/1000,3)</f>
        <v>14.547000000000001</v>
      </c>
      <c r="F18" s="34">
        <v>32250</v>
      </c>
      <c r="G18" s="53">
        <f t="shared" ref="G18:G20" si="0">ROUND(F18*E18,2)</f>
        <v>469140.75</v>
      </c>
      <c r="H18" s="29"/>
      <c r="I18" s="30"/>
    </row>
    <row r="19" spans="1:39" customFormat="1" x14ac:dyDescent="0.3">
      <c r="A19" s="28"/>
      <c r="B19" s="89" t="s">
        <v>36</v>
      </c>
      <c r="C19" s="31" t="s">
        <v>22</v>
      </c>
      <c r="D19" s="32" t="s">
        <v>2</v>
      </c>
      <c r="E19" s="33">
        <f>ROUND(407.66*9.89*1.01/1000,3)</f>
        <v>4.0720000000000001</v>
      </c>
      <c r="F19" s="34">
        <v>32250</v>
      </c>
      <c r="G19" s="53">
        <f t="shared" si="0"/>
        <v>131322</v>
      </c>
      <c r="H19" s="29"/>
      <c r="I19" s="30"/>
    </row>
    <row r="20" spans="1:39" customFormat="1" ht="17.25" thickBot="1" x14ac:dyDescent="0.35">
      <c r="A20" s="28"/>
      <c r="B20" s="89" t="s">
        <v>37</v>
      </c>
      <c r="C20" s="31" t="s">
        <v>23</v>
      </c>
      <c r="D20" s="32" t="s">
        <v>2</v>
      </c>
      <c r="E20" s="33">
        <f>ROUND(407.66*(1+2.12)*1.03/1000,3)-0.009</f>
        <v>1.3010000000000002</v>
      </c>
      <c r="F20" s="34">
        <f>28500+400+1250</f>
        <v>30150</v>
      </c>
      <c r="G20" s="53">
        <f t="shared" si="0"/>
        <v>39225.15</v>
      </c>
      <c r="H20" s="29"/>
      <c r="I20" s="30"/>
    </row>
    <row r="21" spans="1:39" s="56" customFormat="1" ht="33.75" thickBot="1" x14ac:dyDescent="0.35">
      <c r="A21" s="28"/>
      <c r="B21" s="77" t="s">
        <v>38</v>
      </c>
      <c r="C21" s="116" t="s">
        <v>51</v>
      </c>
      <c r="D21" s="117" t="s">
        <v>16</v>
      </c>
      <c r="E21" s="118">
        <v>68</v>
      </c>
      <c r="F21" s="119">
        <v>300</v>
      </c>
      <c r="G21" s="119">
        <f t="shared" ref="G21:G29" si="1">F21*E21</f>
        <v>20400</v>
      </c>
      <c r="H21" s="54"/>
      <c r="I21" s="55"/>
    </row>
    <row r="22" spans="1:39" s="56" customFormat="1" ht="33.75" thickBot="1" x14ac:dyDescent="0.35">
      <c r="A22" s="28"/>
      <c r="B22" s="77" t="s">
        <v>39</v>
      </c>
      <c r="C22" s="116" t="s">
        <v>47</v>
      </c>
      <c r="D22" s="117" t="s">
        <v>16</v>
      </c>
      <c r="E22" s="118">
        <v>68</v>
      </c>
      <c r="F22" s="119">
        <v>344</v>
      </c>
      <c r="G22" s="119">
        <f t="shared" si="1"/>
        <v>23392</v>
      </c>
      <c r="H22" s="54"/>
      <c r="I22" s="55"/>
    </row>
    <row r="23" spans="1:39" s="56" customFormat="1" ht="33.75" thickBot="1" x14ac:dyDescent="0.35">
      <c r="A23" s="28"/>
      <c r="B23" s="77" t="s">
        <v>40</v>
      </c>
      <c r="C23" s="116" t="s">
        <v>25</v>
      </c>
      <c r="D23" s="117" t="s">
        <v>3</v>
      </c>
      <c r="E23" s="118">
        <v>656</v>
      </c>
      <c r="F23" s="119">
        <v>100</v>
      </c>
      <c r="G23" s="119">
        <f t="shared" si="1"/>
        <v>65600</v>
      </c>
      <c r="H23" s="54"/>
      <c r="I23" s="55"/>
    </row>
    <row r="24" spans="1:39" s="56" customFormat="1" ht="33.75" thickBot="1" x14ac:dyDescent="0.35">
      <c r="A24" s="28"/>
      <c r="B24" s="76" t="s">
        <v>41</v>
      </c>
      <c r="C24" s="112" t="s">
        <v>48</v>
      </c>
      <c r="D24" s="120" t="s">
        <v>17</v>
      </c>
      <c r="E24" s="114">
        <v>131</v>
      </c>
      <c r="F24" s="115">
        <f>500+428.02</f>
        <v>928.02</v>
      </c>
      <c r="G24" s="115">
        <f t="shared" si="1"/>
        <v>121570.62</v>
      </c>
      <c r="H24" s="54"/>
      <c r="I24" s="55"/>
    </row>
    <row r="25" spans="1:39" customFormat="1" ht="17.25" thickBot="1" x14ac:dyDescent="0.35">
      <c r="A25" s="28"/>
      <c r="B25" s="76" t="s">
        <v>42</v>
      </c>
      <c r="C25" s="112" t="s">
        <v>26</v>
      </c>
      <c r="D25" s="113" t="s">
        <v>3</v>
      </c>
      <c r="E25" s="113">
        <v>370.5</v>
      </c>
      <c r="F25" s="115">
        <v>148</v>
      </c>
      <c r="G25" s="115">
        <f t="shared" si="1"/>
        <v>54834</v>
      </c>
      <c r="H25" s="29"/>
      <c r="I25" s="30"/>
    </row>
    <row r="26" spans="1:39" customFormat="1" ht="17.25" thickBot="1" x14ac:dyDescent="0.35">
      <c r="A26" s="28"/>
      <c r="B26" s="77" t="s">
        <v>43</v>
      </c>
      <c r="C26" s="116" t="s">
        <v>27</v>
      </c>
      <c r="D26" s="121" t="s">
        <v>3</v>
      </c>
      <c r="E26" s="121">
        <v>370.5</v>
      </c>
      <c r="F26" s="119">
        <v>25</v>
      </c>
      <c r="G26" s="119">
        <f t="shared" si="1"/>
        <v>9262.5</v>
      </c>
      <c r="H26" s="29"/>
      <c r="I26" s="30"/>
    </row>
    <row r="27" spans="1:39" customFormat="1" ht="33.75" thickBot="1" x14ac:dyDescent="0.35">
      <c r="A27" s="28"/>
      <c r="B27" s="78" t="s">
        <v>44</v>
      </c>
      <c r="C27" s="122" t="s">
        <v>28</v>
      </c>
      <c r="D27" s="123" t="s">
        <v>3</v>
      </c>
      <c r="E27" s="124">
        <v>370.5</v>
      </c>
      <c r="F27" s="125">
        <v>35</v>
      </c>
      <c r="G27" s="125">
        <f t="shared" si="1"/>
        <v>12967.5</v>
      </c>
      <c r="H27" s="29"/>
      <c r="I27" s="30"/>
    </row>
    <row r="28" spans="1:39" customFormat="1" ht="33.75" thickBot="1" x14ac:dyDescent="0.35">
      <c r="A28" s="28"/>
      <c r="B28" s="77" t="s">
        <v>45</v>
      </c>
      <c r="C28" s="116" t="s">
        <v>49</v>
      </c>
      <c r="D28" s="121" t="s">
        <v>3</v>
      </c>
      <c r="E28" s="118">
        <v>370.5</v>
      </c>
      <c r="F28" s="119">
        <v>150</v>
      </c>
      <c r="G28" s="119">
        <f t="shared" si="1"/>
        <v>55575</v>
      </c>
      <c r="H28" s="29"/>
      <c r="I28" s="30"/>
    </row>
    <row r="29" spans="1:39" customFormat="1" ht="50.25" thickBot="1" x14ac:dyDescent="0.35">
      <c r="A29" s="28"/>
      <c r="B29" s="77" t="s">
        <v>46</v>
      </c>
      <c r="C29" s="116" t="s">
        <v>50</v>
      </c>
      <c r="D29" s="121" t="s">
        <v>3</v>
      </c>
      <c r="E29" s="118">
        <v>370.5</v>
      </c>
      <c r="F29" s="119">
        <v>240</v>
      </c>
      <c r="G29" s="119">
        <f t="shared" si="1"/>
        <v>88920</v>
      </c>
      <c r="H29" s="29"/>
      <c r="I29" s="30"/>
    </row>
    <row r="30" spans="1:39" customFormat="1" ht="17.25" thickBot="1" x14ac:dyDescent="0.35">
      <c r="A30" s="41"/>
      <c r="B30" s="70"/>
      <c r="C30" s="42"/>
      <c r="D30" s="43"/>
      <c r="E30" s="43"/>
      <c r="F30" s="82" t="s">
        <v>13</v>
      </c>
      <c r="G30" s="83">
        <f>SUM(G10:G29)</f>
        <v>96055030.560000017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 s="45" customFormat="1" ht="17.25" thickBot="1" x14ac:dyDescent="0.35">
      <c r="A31" s="41"/>
      <c r="B31" s="70"/>
      <c r="C31" s="93" t="s">
        <v>57</v>
      </c>
      <c r="D31" s="93"/>
      <c r="E31" s="93"/>
      <c r="F31" s="93"/>
      <c r="G31" s="83">
        <f>-(G13+G14+G15+G17+G18+G19+G20+G12)</f>
        <v>-51744334.940000005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 s="50" customFormat="1" ht="17.25" thickBot="1" x14ac:dyDescent="0.35">
      <c r="A32" s="35"/>
      <c r="B32" s="71"/>
      <c r="C32" s="46"/>
      <c r="D32" s="47"/>
      <c r="E32" s="47"/>
      <c r="F32" s="48" t="s">
        <v>14</v>
      </c>
      <c r="G32" s="84">
        <f>G31+G30</f>
        <v>44310695.620000012</v>
      </c>
      <c r="H32" s="49"/>
      <c r="I32" s="49"/>
      <c r="J32" s="49"/>
      <c r="K32" s="44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</row>
    <row r="33" spans="1:39" s="50" customFormat="1" ht="17.25" thickBot="1" x14ac:dyDescent="0.35">
      <c r="A33" s="35"/>
      <c r="B33" s="128" t="s">
        <v>68</v>
      </c>
      <c r="C33" s="129"/>
      <c r="D33" s="129"/>
      <c r="E33" s="129"/>
      <c r="F33" s="130"/>
      <c r="G33" s="84">
        <f>G32*0.05</f>
        <v>2215534.7810000009</v>
      </c>
      <c r="H33" s="49"/>
      <c r="I33" s="49"/>
      <c r="J33" s="49"/>
      <c r="K33" s="44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</row>
    <row r="34" spans="1:39" customFormat="1" ht="17.25" thickBot="1" x14ac:dyDescent="0.35">
      <c r="A34" s="41"/>
      <c r="B34" s="72"/>
      <c r="C34" s="51"/>
      <c r="D34" s="52"/>
      <c r="E34" s="52"/>
      <c r="F34" s="85" t="s">
        <v>4</v>
      </c>
      <c r="G34" s="86">
        <f>G32/1.18*0.18</f>
        <v>6759258.6538983071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 x14ac:dyDescent="0.2">
      <c r="C35" s="14"/>
      <c r="D35" s="15"/>
      <c r="E35" s="15"/>
      <c r="G35" s="88"/>
    </row>
    <row r="36" spans="1:39" ht="49.5" customHeight="1" x14ac:dyDescent="0.2">
      <c r="C36" s="101" t="s">
        <v>65</v>
      </c>
      <c r="D36" s="101"/>
      <c r="E36" s="101"/>
      <c r="F36" s="101"/>
      <c r="G36" s="101"/>
      <c r="I36" s="91"/>
    </row>
    <row r="37" spans="1:39" x14ac:dyDescent="0.2">
      <c r="C37" s="107" t="s">
        <v>58</v>
      </c>
      <c r="D37" s="15"/>
      <c r="E37" s="15"/>
      <c r="G37" s="88"/>
    </row>
    <row r="38" spans="1:39" x14ac:dyDescent="0.2">
      <c r="C38" s="16" t="s">
        <v>59</v>
      </c>
      <c r="F38" s="17"/>
      <c r="G38" s="17"/>
    </row>
    <row r="39" spans="1:39" x14ac:dyDescent="0.2">
      <c r="C39" s="16" t="s">
        <v>60</v>
      </c>
      <c r="F39" s="17"/>
      <c r="G39" s="17"/>
    </row>
    <row r="40" spans="1:39" x14ac:dyDescent="0.2">
      <c r="C40" s="16" t="s">
        <v>61</v>
      </c>
      <c r="F40" s="17"/>
      <c r="G40" s="17"/>
    </row>
    <row r="41" spans="1:39" x14ac:dyDescent="0.2">
      <c r="C41" s="16" t="s">
        <v>62</v>
      </c>
      <c r="F41" s="17"/>
      <c r="G41" s="17"/>
    </row>
    <row r="42" spans="1:39" x14ac:dyDescent="0.2">
      <c r="C42" s="16" t="s">
        <v>63</v>
      </c>
      <c r="F42" s="17"/>
      <c r="G42" s="17"/>
    </row>
    <row r="43" spans="1:39" x14ac:dyDescent="0.2">
      <c r="C43" s="16" t="s">
        <v>64</v>
      </c>
      <c r="F43" s="17"/>
      <c r="G43" s="17"/>
    </row>
    <row r="44" spans="1:39" x14ac:dyDescent="0.2">
      <c r="C44" s="16"/>
      <c r="F44" s="17"/>
      <c r="G44" s="17"/>
    </row>
    <row r="45" spans="1:39" x14ac:dyDescent="0.2">
      <c r="C45" s="16"/>
      <c r="F45" s="17"/>
      <c r="G45" s="17"/>
    </row>
    <row r="46" spans="1:39" x14ac:dyDescent="0.2">
      <c r="C46" s="16"/>
      <c r="F46" s="17"/>
      <c r="G46" s="17"/>
    </row>
    <row r="47" spans="1:39" x14ac:dyDescent="0.2">
      <c r="C47" s="16"/>
      <c r="F47" s="17"/>
      <c r="G47" s="17"/>
    </row>
    <row r="48" spans="1:39" x14ac:dyDescent="0.2">
      <c r="C48" s="16"/>
      <c r="F48" s="17"/>
      <c r="G48" s="17"/>
    </row>
    <row r="49" spans="3:7" x14ac:dyDescent="0.2">
      <c r="C49" s="16"/>
      <c r="F49" s="17"/>
      <c r="G49" s="17"/>
    </row>
    <row r="50" spans="3:7" x14ac:dyDescent="0.2">
      <c r="C50" s="16"/>
      <c r="F50" s="17"/>
      <c r="G50" s="17"/>
    </row>
    <row r="51" spans="3:7" x14ac:dyDescent="0.2">
      <c r="C51" s="16"/>
      <c r="F51" s="17"/>
      <c r="G51" s="17"/>
    </row>
    <row r="52" spans="3:7" x14ac:dyDescent="0.2">
      <c r="C52" s="16"/>
      <c r="F52" s="17"/>
      <c r="G52" s="17"/>
    </row>
    <row r="53" spans="3:7" x14ac:dyDescent="0.2">
      <c r="C53" s="16"/>
      <c r="F53" s="17"/>
      <c r="G53" s="17"/>
    </row>
    <row r="54" spans="3:7" x14ac:dyDescent="0.2">
      <c r="C54" s="16"/>
      <c r="F54" s="17"/>
      <c r="G54" s="17"/>
    </row>
    <row r="55" spans="3:7" x14ac:dyDescent="0.2">
      <c r="C55" s="16"/>
      <c r="F55" s="17"/>
      <c r="G55" s="17"/>
    </row>
    <row r="56" spans="3:7" x14ac:dyDescent="0.2">
      <c r="C56" s="16"/>
      <c r="F56" s="17"/>
      <c r="G56" s="17"/>
    </row>
    <row r="57" spans="3:7" x14ac:dyDescent="0.2">
      <c r="C57" s="16"/>
      <c r="F57" s="17"/>
      <c r="G57" s="17"/>
    </row>
    <row r="58" spans="3:7" x14ac:dyDescent="0.2">
      <c r="C58" s="16"/>
      <c r="F58" s="17"/>
      <c r="G58" s="17"/>
    </row>
    <row r="59" spans="3:7" x14ac:dyDescent="0.2">
      <c r="C59" s="16"/>
      <c r="F59" s="17"/>
      <c r="G59" s="17"/>
    </row>
    <row r="60" spans="3:7" x14ac:dyDescent="0.2">
      <c r="C60" s="16"/>
      <c r="F60" s="17"/>
      <c r="G60" s="17"/>
    </row>
    <row r="61" spans="3:7" x14ac:dyDescent="0.2">
      <c r="C61" s="16"/>
      <c r="F61" s="17"/>
      <c r="G61" s="17"/>
    </row>
    <row r="62" spans="3:7" x14ac:dyDescent="0.2">
      <c r="C62" s="16"/>
      <c r="F62" s="17"/>
      <c r="G62" s="17"/>
    </row>
    <row r="63" spans="3:7" x14ac:dyDescent="0.2">
      <c r="C63" s="16"/>
      <c r="F63" s="17"/>
      <c r="G63" s="17"/>
    </row>
    <row r="64" spans="3:7" x14ac:dyDescent="0.2">
      <c r="C64" s="16"/>
      <c r="F64" s="17"/>
      <c r="G64" s="17"/>
    </row>
    <row r="65" spans="3:7" x14ac:dyDescent="0.2">
      <c r="C65" s="16"/>
      <c r="F65" s="17"/>
      <c r="G65" s="17"/>
    </row>
    <row r="66" spans="3:7" x14ac:dyDescent="0.2">
      <c r="C66" s="16"/>
      <c r="F66" s="17"/>
      <c r="G66" s="17"/>
    </row>
    <row r="67" spans="3:7" x14ac:dyDescent="0.2">
      <c r="C67" s="16"/>
      <c r="F67" s="17"/>
      <c r="G67" s="17"/>
    </row>
    <row r="68" spans="3:7" x14ac:dyDescent="0.2">
      <c r="C68" s="16"/>
      <c r="F68" s="17"/>
      <c r="G68" s="17"/>
    </row>
    <row r="69" spans="3:7" x14ac:dyDescent="0.2">
      <c r="C69" s="16"/>
      <c r="F69" s="17"/>
      <c r="G69" s="17"/>
    </row>
    <row r="70" spans="3:7" x14ac:dyDescent="0.2">
      <c r="C70" s="16"/>
      <c r="F70" s="17"/>
      <c r="G70" s="17"/>
    </row>
    <row r="71" spans="3:7" x14ac:dyDescent="0.2">
      <c r="C71" s="16"/>
      <c r="F71" s="17"/>
      <c r="G71" s="17"/>
    </row>
    <row r="72" spans="3:7" x14ac:dyDescent="0.2">
      <c r="C72" s="16"/>
      <c r="F72" s="17"/>
      <c r="G72" s="17"/>
    </row>
    <row r="73" spans="3:7" x14ac:dyDescent="0.2">
      <c r="C73" s="16"/>
      <c r="F73" s="17"/>
      <c r="G73" s="17"/>
    </row>
    <row r="74" spans="3:7" x14ac:dyDescent="0.2">
      <c r="C74" s="16"/>
      <c r="F74" s="17"/>
      <c r="G74" s="17"/>
    </row>
    <row r="75" spans="3:7" x14ac:dyDescent="0.2">
      <c r="C75" s="16"/>
      <c r="F75" s="17"/>
      <c r="G75" s="17"/>
    </row>
    <row r="76" spans="3:7" x14ac:dyDescent="0.2">
      <c r="C76" s="16"/>
      <c r="F76" s="17"/>
      <c r="G76" s="17"/>
    </row>
    <row r="77" spans="3:7" x14ac:dyDescent="0.2">
      <c r="C77" s="16"/>
      <c r="F77" s="17"/>
      <c r="G77" s="17"/>
    </row>
    <row r="78" spans="3:7" x14ac:dyDescent="0.2">
      <c r="C78" s="16"/>
      <c r="F78" s="17"/>
      <c r="G78" s="17"/>
    </row>
    <row r="79" spans="3:7" x14ac:dyDescent="0.2">
      <c r="C79" s="16"/>
      <c r="F79" s="17"/>
      <c r="G79" s="17"/>
    </row>
    <row r="80" spans="3:7" x14ac:dyDescent="0.2">
      <c r="C80" s="16"/>
      <c r="F80" s="17"/>
      <c r="G80" s="17"/>
    </row>
    <row r="81" spans="3:7" x14ac:dyDescent="0.2">
      <c r="C81" s="16"/>
      <c r="F81" s="17"/>
      <c r="G81" s="17"/>
    </row>
    <row r="82" spans="3:7" x14ac:dyDescent="0.2">
      <c r="C82" s="16"/>
      <c r="F82" s="17"/>
      <c r="G82" s="17"/>
    </row>
    <row r="83" spans="3:7" x14ac:dyDescent="0.2">
      <c r="C83" s="16"/>
      <c r="F83" s="17"/>
      <c r="G83" s="17"/>
    </row>
    <row r="84" spans="3:7" x14ac:dyDescent="0.2">
      <c r="C84" s="16"/>
      <c r="F84" s="17"/>
      <c r="G84" s="17"/>
    </row>
    <row r="85" spans="3:7" x14ac:dyDescent="0.2">
      <c r="C85" s="16"/>
      <c r="F85" s="17"/>
      <c r="G85" s="17"/>
    </row>
    <row r="86" spans="3:7" x14ac:dyDescent="0.2">
      <c r="C86" s="16"/>
      <c r="F86" s="17"/>
      <c r="G86" s="17"/>
    </row>
    <row r="87" spans="3:7" x14ac:dyDescent="0.2">
      <c r="C87" s="16"/>
      <c r="F87" s="17"/>
      <c r="G87" s="17"/>
    </row>
    <row r="88" spans="3:7" x14ac:dyDescent="0.2">
      <c r="C88" s="16"/>
      <c r="F88" s="17"/>
      <c r="G88" s="17"/>
    </row>
    <row r="89" spans="3:7" x14ac:dyDescent="0.2">
      <c r="C89" s="16"/>
      <c r="F89" s="17"/>
      <c r="G89" s="17"/>
    </row>
    <row r="90" spans="3:7" x14ac:dyDescent="0.2">
      <c r="C90" s="16"/>
      <c r="F90" s="17"/>
      <c r="G90" s="17"/>
    </row>
    <row r="91" spans="3:7" x14ac:dyDescent="0.2">
      <c r="C91" s="16"/>
      <c r="F91" s="17"/>
      <c r="G91" s="17"/>
    </row>
    <row r="92" spans="3:7" x14ac:dyDescent="0.2">
      <c r="C92" s="16"/>
      <c r="F92" s="17"/>
      <c r="G92" s="17"/>
    </row>
    <row r="93" spans="3:7" x14ac:dyDescent="0.2">
      <c r="C93" s="16"/>
      <c r="F93" s="17"/>
      <c r="G93" s="17"/>
    </row>
    <row r="94" spans="3:7" x14ac:dyDescent="0.2">
      <c r="C94" s="16"/>
      <c r="F94" s="17"/>
      <c r="G94" s="17"/>
    </row>
    <row r="95" spans="3:7" x14ac:dyDescent="0.2">
      <c r="C95" s="16"/>
      <c r="F95" s="17"/>
      <c r="G95" s="17"/>
    </row>
    <row r="96" spans="3:7" ht="181.5" customHeight="1" x14ac:dyDescent="0.2">
      <c r="C96" s="127" t="s">
        <v>67</v>
      </c>
      <c r="D96" s="127"/>
      <c r="E96" s="127"/>
      <c r="F96" s="127"/>
      <c r="G96" s="127"/>
    </row>
    <row r="97" spans="3:7" x14ac:dyDescent="0.2">
      <c r="C97" s="16"/>
      <c r="F97" s="17"/>
      <c r="G97" s="17"/>
    </row>
    <row r="98" spans="3:7" x14ac:dyDescent="0.2">
      <c r="C98" s="16"/>
      <c r="F98" s="17"/>
      <c r="G98" s="17"/>
    </row>
    <row r="99" spans="3:7" x14ac:dyDescent="0.2">
      <c r="C99" s="16"/>
      <c r="F99" s="17"/>
      <c r="G99" s="17"/>
    </row>
    <row r="100" spans="3:7" x14ac:dyDescent="0.2">
      <c r="C100" s="16"/>
      <c r="F100" s="17"/>
      <c r="G100" s="17"/>
    </row>
    <row r="101" spans="3:7" x14ac:dyDescent="0.2">
      <c r="C101" s="16"/>
      <c r="F101" s="17"/>
      <c r="G101" s="17"/>
    </row>
    <row r="102" spans="3:7" x14ac:dyDescent="0.2">
      <c r="C102" s="16"/>
      <c r="F102" s="17"/>
      <c r="G102" s="17"/>
    </row>
    <row r="103" spans="3:7" x14ac:dyDescent="0.2">
      <c r="C103" s="16"/>
      <c r="F103" s="17"/>
      <c r="G103" s="17"/>
    </row>
    <row r="104" spans="3:7" x14ac:dyDescent="0.2">
      <c r="C104" s="16"/>
      <c r="F104" s="17"/>
      <c r="G104" s="17"/>
    </row>
    <row r="105" spans="3:7" x14ac:dyDescent="0.2">
      <c r="C105" s="16"/>
      <c r="F105" s="17"/>
      <c r="G105" s="17"/>
    </row>
    <row r="106" spans="3:7" x14ac:dyDescent="0.2">
      <c r="C106" s="16"/>
      <c r="F106" s="17"/>
      <c r="G106" s="17"/>
    </row>
    <row r="107" spans="3:7" x14ac:dyDescent="0.2">
      <c r="C107" s="16"/>
      <c r="F107" s="17"/>
      <c r="G107" s="17"/>
    </row>
    <row r="108" spans="3:7" x14ac:dyDescent="0.2">
      <c r="C108" s="16"/>
      <c r="F108" s="17"/>
      <c r="G108" s="17"/>
    </row>
    <row r="109" spans="3:7" x14ac:dyDescent="0.2">
      <c r="C109" s="16"/>
      <c r="F109" s="17"/>
      <c r="G109" s="17"/>
    </row>
    <row r="110" spans="3:7" x14ac:dyDescent="0.2">
      <c r="C110" s="16"/>
      <c r="F110" s="17"/>
      <c r="G110" s="17"/>
    </row>
    <row r="111" spans="3:7" x14ac:dyDescent="0.2">
      <c r="C111" s="16"/>
      <c r="F111" s="17"/>
      <c r="G111" s="17"/>
    </row>
    <row r="112" spans="3:7" x14ac:dyDescent="0.2">
      <c r="C112" s="16"/>
      <c r="F112" s="17"/>
      <c r="G112" s="17"/>
    </row>
    <row r="113" spans="3:7" x14ac:dyDescent="0.2">
      <c r="C113" s="16"/>
      <c r="F113" s="17"/>
      <c r="G113" s="17"/>
    </row>
    <row r="114" spans="3:7" x14ac:dyDescent="0.2">
      <c r="C114" s="16"/>
      <c r="F114" s="17"/>
      <c r="G114" s="17"/>
    </row>
    <row r="115" spans="3:7" x14ac:dyDescent="0.2">
      <c r="C115" s="16"/>
      <c r="F115" s="17"/>
      <c r="G115" s="17"/>
    </row>
    <row r="116" spans="3:7" x14ac:dyDescent="0.2">
      <c r="C116" s="16"/>
      <c r="F116" s="17"/>
      <c r="G116" s="17"/>
    </row>
    <row r="117" spans="3:7" x14ac:dyDescent="0.2">
      <c r="C117" s="16"/>
      <c r="F117" s="17"/>
      <c r="G117" s="17"/>
    </row>
    <row r="118" spans="3:7" x14ac:dyDescent="0.2">
      <c r="C118" s="16"/>
      <c r="F118" s="17"/>
      <c r="G118" s="17"/>
    </row>
    <row r="119" spans="3:7" x14ac:dyDescent="0.2">
      <c r="C119" s="16"/>
      <c r="F119" s="17"/>
      <c r="G119" s="17"/>
    </row>
    <row r="120" spans="3:7" x14ac:dyDescent="0.2">
      <c r="C120" s="16"/>
      <c r="F120" s="17"/>
      <c r="G120" s="17"/>
    </row>
    <row r="121" spans="3:7" x14ac:dyDescent="0.2">
      <c r="C121" s="16"/>
      <c r="F121" s="17"/>
      <c r="G121" s="17"/>
    </row>
    <row r="122" spans="3:7" x14ac:dyDescent="0.2">
      <c r="C122" s="16"/>
      <c r="F122" s="17"/>
      <c r="G122" s="17"/>
    </row>
    <row r="123" spans="3:7" x14ac:dyDescent="0.2">
      <c r="C123" s="16"/>
      <c r="F123" s="17"/>
      <c r="G123" s="17"/>
    </row>
    <row r="124" spans="3:7" x14ac:dyDescent="0.2">
      <c r="C124" s="16"/>
      <c r="F124" s="17"/>
      <c r="G124" s="17"/>
    </row>
    <row r="125" spans="3:7" x14ac:dyDescent="0.2">
      <c r="C125" s="16"/>
      <c r="F125" s="17"/>
      <c r="G125" s="17"/>
    </row>
    <row r="126" spans="3:7" x14ac:dyDescent="0.2">
      <c r="C126" s="16"/>
      <c r="F126" s="17"/>
      <c r="G126" s="17"/>
    </row>
    <row r="127" spans="3:7" x14ac:dyDescent="0.2">
      <c r="C127" s="16"/>
      <c r="F127" s="17"/>
      <c r="G127" s="17"/>
    </row>
    <row r="128" spans="3:7" x14ac:dyDescent="0.2">
      <c r="C128" s="16"/>
      <c r="F128" s="17"/>
      <c r="G128" s="17"/>
    </row>
    <row r="129" spans="3:7" x14ac:dyDescent="0.2">
      <c r="C129" s="16"/>
      <c r="F129" s="17"/>
      <c r="G129" s="17"/>
    </row>
    <row r="130" spans="3:7" x14ac:dyDescent="0.2">
      <c r="C130" s="16"/>
      <c r="F130" s="17"/>
      <c r="G130" s="17"/>
    </row>
    <row r="131" spans="3:7" x14ac:dyDescent="0.2">
      <c r="C131" s="16"/>
      <c r="F131" s="17"/>
      <c r="G131" s="17"/>
    </row>
    <row r="132" spans="3:7" x14ac:dyDescent="0.2">
      <c r="C132" s="16"/>
      <c r="F132" s="17"/>
      <c r="G132" s="17"/>
    </row>
    <row r="133" spans="3:7" x14ac:dyDescent="0.2">
      <c r="C133" s="16"/>
      <c r="F133" s="17"/>
      <c r="G133" s="17"/>
    </row>
    <row r="134" spans="3:7" x14ac:dyDescent="0.2">
      <c r="C134" s="16"/>
      <c r="F134" s="17"/>
      <c r="G134" s="17"/>
    </row>
    <row r="135" spans="3:7" x14ac:dyDescent="0.2">
      <c r="C135" s="16"/>
      <c r="F135" s="17"/>
      <c r="G135" s="17"/>
    </row>
    <row r="136" spans="3:7" x14ac:dyDescent="0.2">
      <c r="C136" s="16"/>
      <c r="F136" s="17"/>
      <c r="G136" s="17"/>
    </row>
    <row r="137" spans="3:7" x14ac:dyDescent="0.2">
      <c r="C137" s="16"/>
      <c r="F137" s="17"/>
      <c r="G137" s="17"/>
    </row>
    <row r="138" spans="3:7" x14ac:dyDescent="0.2">
      <c r="C138" s="16"/>
      <c r="F138" s="17"/>
      <c r="G138" s="17"/>
    </row>
    <row r="139" spans="3:7" x14ac:dyDescent="0.2">
      <c r="C139" s="16"/>
      <c r="F139" s="17"/>
      <c r="G139" s="17"/>
    </row>
    <row r="140" spans="3:7" x14ac:dyDescent="0.2">
      <c r="C140" s="16"/>
      <c r="F140" s="17"/>
      <c r="G140" s="17"/>
    </row>
    <row r="141" spans="3:7" x14ac:dyDescent="0.2">
      <c r="C141" s="16"/>
      <c r="F141" s="17"/>
      <c r="G141" s="17"/>
    </row>
    <row r="142" spans="3:7" x14ac:dyDescent="0.2">
      <c r="C142" s="16"/>
      <c r="F142" s="17"/>
      <c r="G142" s="17"/>
    </row>
    <row r="143" spans="3:7" x14ac:dyDescent="0.2">
      <c r="C143" s="16"/>
      <c r="F143" s="17"/>
      <c r="G143" s="17"/>
    </row>
    <row r="144" spans="3:7" x14ac:dyDescent="0.2">
      <c r="C144" s="16"/>
      <c r="F144" s="17"/>
      <c r="G144" s="17"/>
    </row>
    <row r="145" spans="3:7" x14ac:dyDescent="0.2">
      <c r="C145" s="16"/>
      <c r="F145" s="17"/>
      <c r="G145" s="17"/>
    </row>
    <row r="146" spans="3:7" x14ac:dyDescent="0.2">
      <c r="C146" s="16"/>
      <c r="F146" s="17"/>
      <c r="G146" s="17"/>
    </row>
    <row r="147" spans="3:7" x14ac:dyDescent="0.2">
      <c r="C147" s="16"/>
      <c r="F147" s="17"/>
      <c r="G147" s="17"/>
    </row>
    <row r="148" spans="3:7" x14ac:dyDescent="0.2">
      <c r="C148" s="16"/>
      <c r="F148" s="17"/>
      <c r="G148" s="17"/>
    </row>
    <row r="149" spans="3:7" x14ac:dyDescent="0.2">
      <c r="C149" s="16"/>
      <c r="F149" s="17"/>
      <c r="G149" s="17"/>
    </row>
    <row r="150" spans="3:7" x14ac:dyDescent="0.2">
      <c r="C150" s="16"/>
      <c r="F150" s="17"/>
      <c r="G150" s="17"/>
    </row>
    <row r="151" spans="3:7" x14ac:dyDescent="0.2">
      <c r="C151" s="16"/>
      <c r="F151" s="17"/>
      <c r="G151" s="17"/>
    </row>
    <row r="152" spans="3:7" x14ac:dyDescent="0.2">
      <c r="C152" s="16"/>
      <c r="F152" s="17"/>
      <c r="G152" s="17"/>
    </row>
    <row r="153" spans="3:7" x14ac:dyDescent="0.2">
      <c r="C153" s="16"/>
      <c r="F153" s="17"/>
      <c r="G153" s="17"/>
    </row>
    <row r="154" spans="3:7" x14ac:dyDescent="0.2">
      <c r="C154" s="16"/>
      <c r="F154" s="17"/>
      <c r="G154" s="17"/>
    </row>
    <row r="155" spans="3:7" x14ac:dyDescent="0.2">
      <c r="C155" s="16"/>
      <c r="F155" s="17"/>
      <c r="G155" s="17"/>
    </row>
    <row r="156" spans="3:7" x14ac:dyDescent="0.2">
      <c r="C156" s="16"/>
      <c r="F156" s="17"/>
      <c r="G156" s="17"/>
    </row>
    <row r="157" spans="3:7" x14ac:dyDescent="0.2">
      <c r="C157" s="16"/>
      <c r="F157" s="17"/>
      <c r="G157" s="17"/>
    </row>
    <row r="158" spans="3:7" x14ac:dyDescent="0.2">
      <c r="C158" s="16"/>
      <c r="F158" s="17"/>
      <c r="G158" s="17"/>
    </row>
    <row r="159" spans="3:7" x14ac:dyDescent="0.2">
      <c r="C159" s="16"/>
      <c r="F159" s="17"/>
      <c r="G159" s="17"/>
    </row>
    <row r="160" spans="3:7" x14ac:dyDescent="0.2">
      <c r="C160" s="16"/>
      <c r="F160" s="17"/>
      <c r="G160" s="17"/>
    </row>
    <row r="161" spans="3:7" x14ac:dyDescent="0.2">
      <c r="C161" s="16"/>
      <c r="F161" s="17"/>
      <c r="G161" s="17"/>
    </row>
    <row r="162" spans="3:7" x14ac:dyDescent="0.2">
      <c r="C162" s="16"/>
      <c r="F162" s="17"/>
      <c r="G162" s="17"/>
    </row>
    <row r="163" spans="3:7" x14ac:dyDescent="0.2">
      <c r="C163" s="16"/>
      <c r="F163" s="17"/>
      <c r="G163" s="17"/>
    </row>
    <row r="164" spans="3:7" x14ac:dyDescent="0.2">
      <c r="C164" s="16"/>
      <c r="F164" s="17"/>
      <c r="G164" s="17"/>
    </row>
    <row r="165" spans="3:7" x14ac:dyDescent="0.2">
      <c r="C165" s="16"/>
      <c r="F165" s="17"/>
      <c r="G165" s="17"/>
    </row>
    <row r="166" spans="3:7" x14ac:dyDescent="0.2">
      <c r="C166" s="16"/>
      <c r="F166" s="17"/>
      <c r="G166" s="17"/>
    </row>
    <row r="167" spans="3:7" x14ac:dyDescent="0.2">
      <c r="C167" s="16"/>
      <c r="F167" s="17"/>
      <c r="G167" s="17"/>
    </row>
    <row r="168" spans="3:7" x14ac:dyDescent="0.2">
      <c r="C168" s="16"/>
      <c r="F168" s="17"/>
      <c r="G168" s="17"/>
    </row>
    <row r="169" spans="3:7" x14ac:dyDescent="0.2">
      <c r="C169" s="16"/>
      <c r="F169" s="17"/>
      <c r="G169" s="17"/>
    </row>
    <row r="170" spans="3:7" x14ac:dyDescent="0.2">
      <c r="C170" s="16"/>
      <c r="F170" s="17"/>
      <c r="G170" s="17"/>
    </row>
    <row r="171" spans="3:7" x14ac:dyDescent="0.2">
      <c r="C171" s="16"/>
      <c r="F171" s="17"/>
      <c r="G171" s="17"/>
    </row>
    <row r="172" spans="3:7" x14ac:dyDescent="0.2">
      <c r="C172" s="16"/>
      <c r="F172" s="17"/>
      <c r="G172" s="17"/>
    </row>
    <row r="173" spans="3:7" x14ac:dyDescent="0.2">
      <c r="C173" s="16"/>
      <c r="F173" s="17"/>
      <c r="G173" s="17"/>
    </row>
    <row r="174" spans="3:7" x14ac:dyDescent="0.2">
      <c r="C174" s="16"/>
      <c r="F174" s="17"/>
      <c r="G174" s="17"/>
    </row>
    <row r="175" spans="3:7" x14ac:dyDescent="0.2">
      <c r="C175" s="16"/>
      <c r="F175" s="17"/>
      <c r="G175" s="17"/>
    </row>
    <row r="176" spans="3:7" x14ac:dyDescent="0.2">
      <c r="C176" s="16"/>
      <c r="F176" s="17"/>
      <c r="G176" s="17"/>
    </row>
    <row r="177" spans="3:7" x14ac:dyDescent="0.2">
      <c r="C177" s="16"/>
      <c r="F177" s="17"/>
      <c r="G177" s="17"/>
    </row>
    <row r="178" spans="3:7" x14ac:dyDescent="0.2">
      <c r="C178" s="16"/>
      <c r="F178" s="17"/>
      <c r="G178" s="17"/>
    </row>
    <row r="179" spans="3:7" x14ac:dyDescent="0.2">
      <c r="C179" s="16"/>
      <c r="F179" s="17"/>
      <c r="G179" s="17"/>
    </row>
    <row r="180" spans="3:7" x14ac:dyDescent="0.2">
      <c r="C180" s="16"/>
      <c r="F180" s="17"/>
      <c r="G180" s="17"/>
    </row>
    <row r="181" spans="3:7" x14ac:dyDescent="0.2">
      <c r="C181" s="16"/>
      <c r="F181" s="17"/>
      <c r="G181" s="17"/>
    </row>
    <row r="182" spans="3:7" x14ac:dyDescent="0.2">
      <c r="C182" s="16"/>
      <c r="F182" s="17"/>
      <c r="G182" s="17"/>
    </row>
    <row r="183" spans="3:7" x14ac:dyDescent="0.2">
      <c r="C183" s="16"/>
      <c r="F183" s="17"/>
      <c r="G183" s="17"/>
    </row>
    <row r="184" spans="3:7" x14ac:dyDescent="0.2">
      <c r="C184" s="16"/>
      <c r="F184" s="17"/>
      <c r="G184" s="17"/>
    </row>
    <row r="185" spans="3:7" x14ac:dyDescent="0.2">
      <c r="C185" s="16"/>
      <c r="F185" s="17"/>
      <c r="G185" s="17"/>
    </row>
    <row r="186" spans="3:7" x14ac:dyDescent="0.2">
      <c r="C186" s="16"/>
      <c r="F186" s="17"/>
      <c r="G186" s="17"/>
    </row>
    <row r="187" spans="3:7" x14ac:dyDescent="0.2">
      <c r="C187" s="16"/>
      <c r="F187" s="17"/>
      <c r="G187" s="17"/>
    </row>
    <row r="188" spans="3:7" x14ac:dyDescent="0.2">
      <c r="C188" s="16"/>
      <c r="F188" s="17"/>
      <c r="G188" s="17"/>
    </row>
    <row r="189" spans="3:7" x14ac:dyDescent="0.2">
      <c r="C189" s="16"/>
      <c r="F189" s="17"/>
      <c r="G189" s="17"/>
    </row>
    <row r="190" spans="3:7" x14ac:dyDescent="0.2">
      <c r="C190" s="16"/>
      <c r="F190" s="17"/>
      <c r="G190" s="17"/>
    </row>
    <row r="191" spans="3:7" x14ac:dyDescent="0.2">
      <c r="C191" s="16"/>
      <c r="F191" s="17"/>
      <c r="G191" s="17"/>
    </row>
    <row r="192" spans="3:7" x14ac:dyDescent="0.2">
      <c r="C192" s="16"/>
      <c r="F192" s="17"/>
      <c r="G192" s="17"/>
    </row>
    <row r="193" spans="3:7" x14ac:dyDescent="0.2">
      <c r="C193" s="16"/>
      <c r="F193" s="17"/>
      <c r="G193" s="17"/>
    </row>
    <row r="194" spans="3:7" x14ac:dyDescent="0.2">
      <c r="C194" s="16"/>
      <c r="F194" s="17"/>
      <c r="G194" s="17"/>
    </row>
    <row r="195" spans="3:7" x14ac:dyDescent="0.2">
      <c r="C195" s="16"/>
      <c r="F195" s="17"/>
      <c r="G195" s="17"/>
    </row>
    <row r="196" spans="3:7" x14ac:dyDescent="0.2">
      <c r="C196" s="16"/>
      <c r="F196" s="17"/>
      <c r="G196" s="17"/>
    </row>
    <row r="197" spans="3:7" x14ac:dyDescent="0.2">
      <c r="C197" s="16"/>
      <c r="F197" s="17"/>
      <c r="G197" s="17"/>
    </row>
    <row r="198" spans="3:7" x14ac:dyDescent="0.2">
      <c r="C198" s="16"/>
      <c r="F198" s="17"/>
      <c r="G198" s="17"/>
    </row>
    <row r="199" spans="3:7" x14ac:dyDescent="0.2">
      <c r="C199" s="16"/>
      <c r="F199" s="17"/>
      <c r="G199" s="17"/>
    </row>
    <row r="200" spans="3:7" x14ac:dyDescent="0.2">
      <c r="C200" s="16"/>
      <c r="F200" s="17"/>
      <c r="G200" s="17"/>
    </row>
    <row r="201" spans="3:7" x14ac:dyDescent="0.2">
      <c r="C201" s="16"/>
      <c r="F201" s="17"/>
      <c r="G201" s="17"/>
    </row>
    <row r="202" spans="3:7" x14ac:dyDescent="0.2">
      <c r="C202" s="16"/>
      <c r="F202" s="17"/>
      <c r="G202" s="17"/>
    </row>
    <row r="203" spans="3:7" x14ac:dyDescent="0.2">
      <c r="C203" s="16"/>
      <c r="F203" s="17"/>
      <c r="G203" s="17"/>
    </row>
    <row r="204" spans="3:7" x14ac:dyDescent="0.2">
      <c r="C204" s="16"/>
      <c r="F204" s="17"/>
      <c r="G204" s="17"/>
    </row>
    <row r="205" spans="3:7" x14ac:dyDescent="0.2">
      <c r="C205" s="16"/>
      <c r="F205" s="17"/>
      <c r="G205" s="17"/>
    </row>
    <row r="206" spans="3:7" x14ac:dyDescent="0.2">
      <c r="C206" s="16"/>
      <c r="F206" s="17"/>
      <c r="G206" s="17"/>
    </row>
    <row r="207" spans="3:7" x14ac:dyDescent="0.2">
      <c r="C207" s="16"/>
      <c r="F207" s="17"/>
      <c r="G207" s="17"/>
    </row>
    <row r="208" spans="3:7" x14ac:dyDescent="0.2">
      <c r="C208" s="16"/>
      <c r="F208" s="17"/>
      <c r="G208" s="17"/>
    </row>
    <row r="209" spans="3:7" x14ac:dyDescent="0.2">
      <c r="C209" s="16"/>
      <c r="F209" s="17"/>
      <c r="G209" s="17"/>
    </row>
    <row r="210" spans="3:7" x14ac:dyDescent="0.2">
      <c r="C210" s="16"/>
      <c r="F210" s="17"/>
      <c r="G210" s="17"/>
    </row>
    <row r="211" spans="3:7" x14ac:dyDescent="0.2">
      <c r="C211" s="16"/>
      <c r="F211" s="17"/>
      <c r="G211" s="17"/>
    </row>
    <row r="212" spans="3:7" x14ac:dyDescent="0.2">
      <c r="C212" s="16"/>
      <c r="F212" s="17"/>
      <c r="G212" s="17"/>
    </row>
    <row r="213" spans="3:7" x14ac:dyDescent="0.2">
      <c r="C213" s="16"/>
      <c r="F213" s="17"/>
      <c r="G213" s="17"/>
    </row>
    <row r="214" spans="3:7" x14ac:dyDescent="0.2">
      <c r="C214" s="16"/>
      <c r="F214" s="17"/>
      <c r="G214" s="17"/>
    </row>
    <row r="215" spans="3:7" x14ac:dyDescent="0.2">
      <c r="C215" s="16"/>
      <c r="F215" s="17"/>
      <c r="G215" s="17"/>
    </row>
    <row r="216" spans="3:7" x14ac:dyDescent="0.2">
      <c r="C216" s="16"/>
      <c r="F216" s="17"/>
      <c r="G216" s="17"/>
    </row>
    <row r="217" spans="3:7" x14ac:dyDescent="0.2">
      <c r="C217" s="16"/>
      <c r="F217" s="17"/>
      <c r="G217" s="17"/>
    </row>
    <row r="218" spans="3:7" x14ac:dyDescent="0.2">
      <c r="C218" s="16"/>
      <c r="F218" s="17"/>
      <c r="G218" s="17"/>
    </row>
    <row r="219" spans="3:7" x14ac:dyDescent="0.2">
      <c r="C219" s="16"/>
      <c r="F219" s="17"/>
      <c r="G219" s="17"/>
    </row>
    <row r="220" spans="3:7" x14ac:dyDescent="0.2">
      <c r="C220" s="16"/>
      <c r="F220" s="17"/>
      <c r="G220" s="17"/>
    </row>
    <row r="221" spans="3:7" x14ac:dyDescent="0.2">
      <c r="C221" s="16"/>
      <c r="F221" s="17"/>
      <c r="G221" s="17"/>
    </row>
    <row r="222" spans="3:7" x14ac:dyDescent="0.2">
      <c r="C222" s="16"/>
      <c r="F222" s="17"/>
      <c r="G222" s="17"/>
    </row>
    <row r="223" spans="3:7" x14ac:dyDescent="0.2">
      <c r="C223" s="16"/>
      <c r="F223" s="17"/>
      <c r="G223" s="17"/>
    </row>
    <row r="224" spans="3:7" x14ac:dyDescent="0.2">
      <c r="C224" s="16"/>
      <c r="F224" s="17"/>
      <c r="G224" s="17"/>
    </row>
    <row r="225" spans="3:7" x14ac:dyDescent="0.2">
      <c r="C225" s="16"/>
      <c r="F225" s="17"/>
      <c r="G225" s="17"/>
    </row>
    <row r="226" spans="3:7" x14ac:dyDescent="0.2">
      <c r="C226" s="16"/>
      <c r="F226" s="17"/>
      <c r="G226" s="17"/>
    </row>
    <row r="227" spans="3:7" x14ac:dyDescent="0.2">
      <c r="C227" s="16"/>
      <c r="F227" s="17"/>
      <c r="G227" s="17"/>
    </row>
    <row r="228" spans="3:7" x14ac:dyDescent="0.2">
      <c r="C228" s="16"/>
      <c r="F228" s="17"/>
      <c r="G228" s="17"/>
    </row>
    <row r="229" spans="3:7" x14ac:dyDescent="0.2">
      <c r="C229" s="16"/>
      <c r="F229" s="17"/>
      <c r="G229" s="17"/>
    </row>
    <row r="230" spans="3:7" x14ac:dyDescent="0.2">
      <c r="C230" s="16"/>
      <c r="F230" s="17"/>
      <c r="G230" s="17"/>
    </row>
    <row r="231" spans="3:7" x14ac:dyDescent="0.2">
      <c r="C231" s="16"/>
      <c r="F231" s="17"/>
      <c r="G231" s="17"/>
    </row>
    <row r="232" spans="3:7" x14ac:dyDescent="0.2">
      <c r="C232" s="16"/>
      <c r="F232" s="17"/>
      <c r="G232" s="17"/>
    </row>
    <row r="233" spans="3:7" x14ac:dyDescent="0.2">
      <c r="C233" s="16"/>
      <c r="F233" s="17"/>
      <c r="G233" s="17"/>
    </row>
    <row r="234" spans="3:7" x14ac:dyDescent="0.2">
      <c r="C234" s="16"/>
      <c r="F234" s="17"/>
      <c r="G234" s="17"/>
    </row>
    <row r="235" spans="3:7" x14ac:dyDescent="0.2">
      <c r="C235" s="16"/>
      <c r="F235" s="17"/>
      <c r="G235" s="17"/>
    </row>
    <row r="236" spans="3:7" x14ac:dyDescent="0.2">
      <c r="C236" s="16"/>
      <c r="F236" s="17"/>
      <c r="G236" s="17"/>
    </row>
    <row r="237" spans="3:7" x14ac:dyDescent="0.2">
      <c r="C237" s="16"/>
      <c r="F237" s="17"/>
      <c r="G237" s="17"/>
    </row>
    <row r="238" spans="3:7" x14ac:dyDescent="0.2">
      <c r="C238" s="16"/>
      <c r="F238" s="17"/>
      <c r="G238" s="17"/>
    </row>
    <row r="239" spans="3:7" x14ac:dyDescent="0.2">
      <c r="C239" s="16"/>
      <c r="F239" s="17"/>
      <c r="G239" s="17"/>
    </row>
    <row r="240" spans="3:7" x14ac:dyDescent="0.2">
      <c r="C240" s="16"/>
      <c r="F240" s="17"/>
      <c r="G240" s="17"/>
    </row>
    <row r="241" spans="3:7" x14ac:dyDescent="0.2">
      <c r="C241" s="16"/>
      <c r="F241" s="17"/>
      <c r="G241" s="17"/>
    </row>
    <row r="242" spans="3:7" x14ac:dyDescent="0.2">
      <c r="C242" s="16"/>
      <c r="F242" s="17"/>
      <c r="G242" s="17"/>
    </row>
    <row r="243" spans="3:7" x14ac:dyDescent="0.2">
      <c r="C243" s="16"/>
      <c r="F243" s="17"/>
      <c r="G243" s="17"/>
    </row>
    <row r="244" spans="3:7" x14ac:dyDescent="0.2">
      <c r="C244" s="16"/>
      <c r="F244" s="17"/>
      <c r="G244" s="17"/>
    </row>
    <row r="245" spans="3:7" x14ac:dyDescent="0.2">
      <c r="C245" s="16"/>
      <c r="F245" s="17"/>
      <c r="G245" s="17"/>
    </row>
    <row r="246" spans="3:7" x14ac:dyDescent="0.2">
      <c r="C246" s="16"/>
      <c r="F246" s="17"/>
      <c r="G246" s="17"/>
    </row>
    <row r="247" spans="3:7" x14ac:dyDescent="0.2">
      <c r="C247" s="16"/>
      <c r="F247" s="17"/>
      <c r="G247" s="17"/>
    </row>
    <row r="248" spans="3:7" x14ac:dyDescent="0.2">
      <c r="C248" s="16"/>
      <c r="F248" s="17"/>
      <c r="G248" s="17"/>
    </row>
    <row r="249" spans="3:7" x14ac:dyDescent="0.2">
      <c r="C249" s="16"/>
      <c r="F249" s="17"/>
      <c r="G249" s="17"/>
    </row>
    <row r="250" spans="3:7" x14ac:dyDescent="0.2">
      <c r="C250" s="16"/>
      <c r="F250" s="17"/>
      <c r="G250" s="17"/>
    </row>
    <row r="251" spans="3:7" x14ac:dyDescent="0.2">
      <c r="C251" s="16"/>
      <c r="F251" s="17"/>
      <c r="G251" s="17"/>
    </row>
    <row r="252" spans="3:7" x14ac:dyDescent="0.2">
      <c r="C252" s="16"/>
      <c r="F252" s="17"/>
      <c r="G252" s="17"/>
    </row>
    <row r="253" spans="3:7" x14ac:dyDescent="0.2">
      <c r="C253" s="16"/>
      <c r="F253" s="17"/>
      <c r="G253" s="17"/>
    </row>
    <row r="254" spans="3:7" x14ac:dyDescent="0.2">
      <c r="C254" s="16"/>
      <c r="F254" s="17"/>
      <c r="G254" s="17"/>
    </row>
    <row r="255" spans="3:7" x14ac:dyDescent="0.2">
      <c r="C255" s="16"/>
      <c r="F255" s="17"/>
      <c r="G255" s="17"/>
    </row>
    <row r="256" spans="3:7" x14ac:dyDescent="0.2">
      <c r="C256" s="16"/>
      <c r="F256" s="17"/>
      <c r="G256" s="17"/>
    </row>
    <row r="257" spans="3:7" x14ac:dyDescent="0.2">
      <c r="C257" s="16"/>
      <c r="F257" s="17"/>
      <c r="G257" s="17"/>
    </row>
    <row r="258" spans="3:7" x14ac:dyDescent="0.2">
      <c r="C258" s="16"/>
      <c r="F258" s="17"/>
      <c r="G258" s="17"/>
    </row>
    <row r="259" spans="3:7" x14ac:dyDescent="0.2">
      <c r="C259" s="16"/>
      <c r="F259" s="17"/>
      <c r="G259" s="17"/>
    </row>
    <row r="260" spans="3:7" x14ac:dyDescent="0.2">
      <c r="C260" s="16"/>
      <c r="F260" s="17"/>
      <c r="G260" s="17"/>
    </row>
    <row r="261" spans="3:7" x14ac:dyDescent="0.2">
      <c r="C261" s="16"/>
      <c r="F261" s="17"/>
      <c r="G261" s="17"/>
    </row>
    <row r="262" spans="3:7" x14ac:dyDescent="0.2">
      <c r="C262" s="16"/>
      <c r="F262" s="17"/>
      <c r="G262" s="17"/>
    </row>
    <row r="263" spans="3:7" x14ac:dyDescent="0.2">
      <c r="C263" s="16"/>
      <c r="F263" s="17"/>
      <c r="G263" s="17"/>
    </row>
    <row r="264" spans="3:7" x14ac:dyDescent="0.2">
      <c r="C264" s="16"/>
      <c r="F264" s="17"/>
      <c r="G264" s="17"/>
    </row>
    <row r="265" spans="3:7" x14ac:dyDescent="0.2">
      <c r="C265" s="16"/>
      <c r="F265" s="17"/>
      <c r="G265" s="17"/>
    </row>
    <row r="266" spans="3:7" x14ac:dyDescent="0.2">
      <c r="C266" s="16"/>
      <c r="F266" s="17"/>
      <c r="G266" s="17"/>
    </row>
    <row r="267" spans="3:7" x14ac:dyDescent="0.2">
      <c r="C267" s="16"/>
      <c r="F267" s="17"/>
      <c r="G267" s="17"/>
    </row>
    <row r="268" spans="3:7" x14ac:dyDescent="0.2">
      <c r="C268" s="16"/>
      <c r="F268" s="17"/>
      <c r="G268" s="17"/>
    </row>
    <row r="269" spans="3:7" x14ac:dyDescent="0.2">
      <c r="C269" s="16"/>
      <c r="F269" s="17"/>
      <c r="G269" s="17"/>
    </row>
    <row r="270" spans="3:7" x14ac:dyDescent="0.2">
      <c r="C270" s="16"/>
      <c r="F270" s="17"/>
      <c r="G270" s="17"/>
    </row>
    <row r="271" spans="3:7" x14ac:dyDescent="0.2">
      <c r="C271" s="16"/>
      <c r="F271" s="17"/>
      <c r="G271" s="17"/>
    </row>
    <row r="272" spans="3:7" x14ac:dyDescent="0.2">
      <c r="C272" s="16"/>
      <c r="F272" s="17"/>
      <c r="G272" s="17"/>
    </row>
    <row r="273" spans="3:7" x14ac:dyDescent="0.2">
      <c r="C273" s="16"/>
      <c r="F273" s="17"/>
      <c r="G273" s="17"/>
    </row>
    <row r="274" spans="3:7" x14ac:dyDescent="0.2">
      <c r="C274" s="16"/>
      <c r="F274" s="17"/>
      <c r="G274" s="17"/>
    </row>
    <row r="275" spans="3:7" x14ac:dyDescent="0.2">
      <c r="C275" s="16"/>
      <c r="F275" s="17"/>
      <c r="G275" s="17"/>
    </row>
    <row r="276" spans="3:7" x14ac:dyDescent="0.2">
      <c r="C276" s="16"/>
      <c r="F276" s="17"/>
      <c r="G276" s="17"/>
    </row>
    <row r="277" spans="3:7" x14ac:dyDescent="0.2">
      <c r="C277" s="16"/>
      <c r="F277" s="17"/>
      <c r="G277" s="17"/>
    </row>
    <row r="278" spans="3:7" x14ac:dyDescent="0.2">
      <c r="C278" s="16"/>
      <c r="F278" s="17"/>
      <c r="G278" s="17"/>
    </row>
    <row r="279" spans="3:7" x14ac:dyDescent="0.2">
      <c r="C279" s="16"/>
      <c r="F279" s="17"/>
      <c r="G279" s="17"/>
    </row>
    <row r="280" spans="3:7" x14ac:dyDescent="0.2">
      <c r="C280" s="16"/>
      <c r="F280" s="17"/>
      <c r="G280" s="17"/>
    </row>
    <row r="281" spans="3:7" x14ac:dyDescent="0.2">
      <c r="C281" s="16"/>
      <c r="F281" s="17"/>
      <c r="G281" s="17"/>
    </row>
    <row r="282" spans="3:7" x14ac:dyDescent="0.2">
      <c r="C282" s="16"/>
      <c r="F282" s="17"/>
      <c r="G282" s="17"/>
    </row>
    <row r="283" spans="3:7" x14ac:dyDescent="0.2">
      <c r="C283" s="16"/>
      <c r="F283" s="17"/>
      <c r="G283" s="17"/>
    </row>
    <row r="284" spans="3:7" x14ac:dyDescent="0.2">
      <c r="C284" s="16"/>
      <c r="F284" s="17"/>
      <c r="G284" s="17"/>
    </row>
    <row r="285" spans="3:7" x14ac:dyDescent="0.2">
      <c r="C285" s="16"/>
      <c r="F285" s="17"/>
      <c r="G285" s="17"/>
    </row>
    <row r="286" spans="3:7" x14ac:dyDescent="0.2">
      <c r="C286" s="16"/>
      <c r="F286" s="17"/>
      <c r="G286" s="17"/>
    </row>
    <row r="287" spans="3:7" x14ac:dyDescent="0.2">
      <c r="C287" s="16"/>
      <c r="F287" s="17"/>
      <c r="G287" s="17"/>
    </row>
    <row r="288" spans="3:7" x14ac:dyDescent="0.2">
      <c r="C288" s="16"/>
      <c r="F288" s="17"/>
      <c r="G288" s="17"/>
    </row>
    <row r="289" spans="3:7" x14ac:dyDescent="0.2">
      <c r="C289" s="16"/>
      <c r="F289" s="17"/>
      <c r="G289" s="17"/>
    </row>
    <row r="290" spans="3:7" x14ac:dyDescent="0.2">
      <c r="C290" s="16"/>
      <c r="F290" s="17"/>
      <c r="G290" s="17"/>
    </row>
    <row r="291" spans="3:7" x14ac:dyDescent="0.2">
      <c r="C291" s="16"/>
      <c r="F291" s="17"/>
      <c r="G291" s="17"/>
    </row>
    <row r="292" spans="3:7" x14ac:dyDescent="0.2">
      <c r="C292" s="16"/>
      <c r="F292" s="17"/>
      <c r="G292" s="17"/>
    </row>
    <row r="293" spans="3:7" x14ac:dyDescent="0.2">
      <c r="C293" s="16"/>
      <c r="F293" s="17"/>
      <c r="G293" s="17"/>
    </row>
    <row r="294" spans="3:7" x14ac:dyDescent="0.2">
      <c r="C294" s="16"/>
      <c r="F294" s="17"/>
      <c r="G294" s="17"/>
    </row>
    <row r="295" spans="3:7" x14ac:dyDescent="0.2">
      <c r="C295" s="16"/>
      <c r="F295" s="17"/>
      <c r="G295" s="17"/>
    </row>
    <row r="296" spans="3:7" x14ac:dyDescent="0.2">
      <c r="C296" s="16"/>
      <c r="F296" s="17"/>
      <c r="G296" s="17"/>
    </row>
    <row r="297" spans="3:7" x14ac:dyDescent="0.2">
      <c r="C297" s="16"/>
      <c r="F297" s="17"/>
      <c r="G297" s="17"/>
    </row>
    <row r="298" spans="3:7" x14ac:dyDescent="0.2">
      <c r="C298" s="16"/>
      <c r="F298" s="17"/>
      <c r="G298" s="17"/>
    </row>
    <row r="299" spans="3:7" x14ac:dyDescent="0.2">
      <c r="C299" s="16"/>
      <c r="F299" s="17"/>
      <c r="G299" s="17"/>
    </row>
    <row r="300" spans="3:7" x14ac:dyDescent="0.2">
      <c r="C300" s="16"/>
      <c r="F300" s="17"/>
      <c r="G300" s="17"/>
    </row>
    <row r="301" spans="3:7" x14ac:dyDescent="0.2">
      <c r="C301" s="16"/>
      <c r="F301" s="17"/>
      <c r="G301" s="17"/>
    </row>
    <row r="302" spans="3:7" x14ac:dyDescent="0.2">
      <c r="C302" s="16"/>
      <c r="F302" s="17"/>
      <c r="G302" s="17"/>
    </row>
    <row r="303" spans="3:7" x14ac:dyDescent="0.2">
      <c r="C303" s="16"/>
      <c r="F303" s="17"/>
      <c r="G303" s="17"/>
    </row>
    <row r="304" spans="3:7" x14ac:dyDescent="0.2">
      <c r="C304" s="16"/>
      <c r="F304" s="17"/>
      <c r="G304" s="17"/>
    </row>
    <row r="305" spans="3:7" x14ac:dyDescent="0.2">
      <c r="C305" s="16"/>
      <c r="F305" s="17"/>
      <c r="G305" s="17"/>
    </row>
    <row r="306" spans="3:7" x14ac:dyDescent="0.2">
      <c r="C306" s="16"/>
      <c r="F306" s="17"/>
      <c r="G306" s="17"/>
    </row>
    <row r="307" spans="3:7" x14ac:dyDescent="0.2">
      <c r="C307" s="16"/>
      <c r="F307" s="17"/>
      <c r="G307" s="17"/>
    </row>
    <row r="308" spans="3:7" x14ac:dyDescent="0.2">
      <c r="C308" s="16"/>
      <c r="F308" s="17"/>
      <c r="G308" s="17"/>
    </row>
    <row r="309" spans="3:7" x14ac:dyDescent="0.2">
      <c r="C309" s="16"/>
      <c r="F309" s="17"/>
      <c r="G309" s="17"/>
    </row>
    <row r="310" spans="3:7" x14ac:dyDescent="0.2">
      <c r="C310" s="16"/>
      <c r="F310" s="17"/>
      <c r="G310" s="17"/>
    </row>
    <row r="311" spans="3:7" x14ac:dyDescent="0.2">
      <c r="C311" s="16"/>
      <c r="F311" s="17"/>
      <c r="G311" s="17"/>
    </row>
    <row r="312" spans="3:7" x14ac:dyDescent="0.2">
      <c r="C312" s="16"/>
      <c r="F312" s="17"/>
      <c r="G312" s="17"/>
    </row>
    <row r="313" spans="3:7" x14ac:dyDescent="0.2">
      <c r="C313" s="16"/>
      <c r="F313" s="17"/>
      <c r="G313" s="17"/>
    </row>
    <row r="314" spans="3:7" x14ac:dyDescent="0.2">
      <c r="C314" s="16"/>
      <c r="F314" s="17"/>
      <c r="G314" s="17"/>
    </row>
    <row r="315" spans="3:7" x14ac:dyDescent="0.2">
      <c r="C315" s="16"/>
      <c r="F315" s="17"/>
      <c r="G315" s="17"/>
    </row>
    <row r="316" spans="3:7" x14ac:dyDescent="0.2">
      <c r="C316" s="16"/>
      <c r="F316" s="17"/>
      <c r="G316" s="17"/>
    </row>
    <row r="317" spans="3:7" x14ac:dyDescent="0.2">
      <c r="C317" s="16"/>
      <c r="F317" s="17"/>
      <c r="G317" s="17"/>
    </row>
    <row r="318" spans="3:7" x14ac:dyDescent="0.2">
      <c r="C318" s="16"/>
      <c r="F318" s="17"/>
      <c r="G318" s="17"/>
    </row>
    <row r="319" spans="3:7" x14ac:dyDescent="0.2">
      <c r="C319" s="16"/>
      <c r="F319" s="17"/>
      <c r="G319" s="17"/>
    </row>
    <row r="320" spans="3:7" x14ac:dyDescent="0.2">
      <c r="C320" s="16"/>
      <c r="F320" s="17"/>
      <c r="G320" s="17"/>
    </row>
    <row r="321" spans="3:7" x14ac:dyDescent="0.2">
      <c r="C321" s="16"/>
      <c r="F321" s="17"/>
      <c r="G321" s="17"/>
    </row>
    <row r="322" spans="3:7" x14ac:dyDescent="0.2">
      <c r="C322" s="16"/>
      <c r="F322" s="17"/>
      <c r="G322" s="17"/>
    </row>
    <row r="323" spans="3:7" x14ac:dyDescent="0.2">
      <c r="C323" s="16"/>
      <c r="F323" s="17"/>
      <c r="G323" s="17"/>
    </row>
    <row r="324" spans="3:7" x14ac:dyDescent="0.2">
      <c r="C324" s="16"/>
      <c r="F324" s="17"/>
      <c r="G324" s="17"/>
    </row>
    <row r="325" spans="3:7" x14ac:dyDescent="0.2">
      <c r="C325" s="16"/>
      <c r="F325" s="17"/>
      <c r="G325" s="17"/>
    </row>
    <row r="326" spans="3:7" x14ac:dyDescent="0.2">
      <c r="C326" s="16"/>
      <c r="F326" s="17"/>
      <c r="G326" s="17"/>
    </row>
    <row r="327" spans="3:7" x14ac:dyDescent="0.2">
      <c r="C327" s="16"/>
      <c r="F327" s="17"/>
      <c r="G327" s="17"/>
    </row>
    <row r="328" spans="3:7" x14ac:dyDescent="0.2">
      <c r="C328" s="16"/>
      <c r="F328" s="17"/>
      <c r="G328" s="17"/>
    </row>
    <row r="329" spans="3:7" x14ac:dyDescent="0.2">
      <c r="C329" s="16"/>
      <c r="F329" s="17"/>
      <c r="G329" s="17"/>
    </row>
    <row r="330" spans="3:7" x14ac:dyDescent="0.2">
      <c r="C330" s="16"/>
      <c r="F330" s="17"/>
      <c r="G330" s="17"/>
    </row>
    <row r="331" spans="3:7" x14ac:dyDescent="0.2">
      <c r="C331" s="16"/>
      <c r="F331" s="17"/>
      <c r="G331" s="17"/>
    </row>
    <row r="332" spans="3:7" x14ac:dyDescent="0.2">
      <c r="C332" s="16"/>
      <c r="F332" s="17"/>
      <c r="G332" s="17"/>
    </row>
    <row r="333" spans="3:7" x14ac:dyDescent="0.2">
      <c r="C333" s="16"/>
      <c r="F333" s="17"/>
      <c r="G333" s="17"/>
    </row>
    <row r="334" spans="3:7" x14ac:dyDescent="0.2">
      <c r="C334" s="16"/>
      <c r="F334" s="17"/>
      <c r="G334" s="17"/>
    </row>
    <row r="335" spans="3:7" x14ac:dyDescent="0.2">
      <c r="C335" s="16"/>
      <c r="F335" s="17"/>
      <c r="G335" s="17"/>
    </row>
    <row r="336" spans="3:7" x14ac:dyDescent="0.2">
      <c r="C336" s="16"/>
      <c r="F336" s="17"/>
      <c r="G336" s="17"/>
    </row>
    <row r="337" spans="3:7" x14ac:dyDescent="0.2">
      <c r="C337" s="16"/>
      <c r="F337" s="17"/>
      <c r="G337" s="17"/>
    </row>
    <row r="338" spans="3:7" x14ac:dyDescent="0.2">
      <c r="C338" s="16"/>
      <c r="F338" s="17"/>
      <c r="G338" s="17"/>
    </row>
    <row r="339" spans="3:7" x14ac:dyDescent="0.2">
      <c r="C339" s="16"/>
      <c r="F339" s="17"/>
      <c r="G339" s="17"/>
    </row>
    <row r="340" spans="3:7" x14ac:dyDescent="0.2">
      <c r="C340" s="16"/>
      <c r="F340" s="17"/>
      <c r="G340" s="17"/>
    </row>
    <row r="341" spans="3:7" x14ac:dyDescent="0.2">
      <c r="C341" s="16"/>
      <c r="F341" s="17"/>
      <c r="G341" s="17"/>
    </row>
    <row r="342" spans="3:7" x14ac:dyDescent="0.2">
      <c r="C342" s="16"/>
      <c r="F342" s="17"/>
      <c r="G342" s="17"/>
    </row>
    <row r="343" spans="3:7" x14ac:dyDescent="0.2">
      <c r="C343" s="16"/>
      <c r="F343" s="17"/>
      <c r="G343" s="17"/>
    </row>
    <row r="344" spans="3:7" x14ac:dyDescent="0.2">
      <c r="C344" s="16"/>
      <c r="F344" s="17"/>
      <c r="G344" s="17"/>
    </row>
    <row r="345" spans="3:7" x14ac:dyDescent="0.2">
      <c r="C345" s="16"/>
      <c r="F345" s="17"/>
      <c r="G345" s="17"/>
    </row>
    <row r="346" spans="3:7" x14ac:dyDescent="0.2">
      <c r="C346" s="16"/>
      <c r="F346" s="17"/>
      <c r="G346" s="17"/>
    </row>
    <row r="347" spans="3:7" x14ac:dyDescent="0.2">
      <c r="C347" s="16"/>
      <c r="F347" s="17"/>
      <c r="G347" s="17"/>
    </row>
    <row r="348" spans="3:7" x14ac:dyDescent="0.2">
      <c r="C348" s="16"/>
      <c r="F348" s="17"/>
      <c r="G348" s="17"/>
    </row>
    <row r="349" spans="3:7" x14ac:dyDescent="0.2">
      <c r="C349" s="16"/>
      <c r="F349" s="17"/>
      <c r="G349" s="17"/>
    </row>
    <row r="350" spans="3:7" x14ac:dyDescent="0.2">
      <c r="C350" s="16"/>
      <c r="F350" s="17"/>
      <c r="G350" s="17"/>
    </row>
    <row r="351" spans="3:7" x14ac:dyDescent="0.2">
      <c r="C351" s="16"/>
      <c r="F351" s="17"/>
      <c r="G351" s="17"/>
    </row>
    <row r="352" spans="3:7" x14ac:dyDescent="0.2">
      <c r="C352" s="16"/>
      <c r="F352" s="17"/>
      <c r="G352" s="17"/>
    </row>
    <row r="353" spans="3:7" x14ac:dyDescent="0.2">
      <c r="C353" s="16"/>
      <c r="F353" s="17"/>
      <c r="G353" s="17"/>
    </row>
    <row r="354" spans="3:7" x14ac:dyDescent="0.2">
      <c r="C354" s="16"/>
      <c r="F354" s="17"/>
      <c r="G354" s="17"/>
    </row>
    <row r="355" spans="3:7" x14ac:dyDescent="0.2">
      <c r="C355" s="16"/>
      <c r="F355" s="17"/>
      <c r="G355" s="17"/>
    </row>
    <row r="356" spans="3:7" x14ac:dyDescent="0.2">
      <c r="C356" s="16"/>
      <c r="F356" s="17"/>
      <c r="G356" s="17"/>
    </row>
    <row r="357" spans="3:7" x14ac:dyDescent="0.2">
      <c r="C357" s="16"/>
      <c r="F357" s="17"/>
      <c r="G357" s="17"/>
    </row>
    <row r="358" spans="3:7" x14ac:dyDescent="0.2">
      <c r="C358" s="16"/>
      <c r="F358" s="17"/>
      <c r="G358" s="17"/>
    </row>
    <row r="359" spans="3:7" x14ac:dyDescent="0.2">
      <c r="C359" s="16"/>
      <c r="F359" s="17"/>
      <c r="G359" s="17"/>
    </row>
    <row r="360" spans="3:7" x14ac:dyDescent="0.2">
      <c r="C360" s="16"/>
      <c r="F360" s="17"/>
      <c r="G360" s="17"/>
    </row>
    <row r="361" spans="3:7" x14ac:dyDescent="0.2">
      <c r="C361" s="16"/>
      <c r="F361" s="17"/>
      <c r="G361" s="17"/>
    </row>
    <row r="362" spans="3:7" x14ac:dyDescent="0.2">
      <c r="C362" s="16"/>
      <c r="F362" s="17"/>
      <c r="G362" s="17"/>
    </row>
    <row r="363" spans="3:7" x14ac:dyDescent="0.2">
      <c r="C363" s="16"/>
      <c r="F363" s="17"/>
      <c r="G363" s="17"/>
    </row>
    <row r="364" spans="3:7" x14ac:dyDescent="0.2">
      <c r="C364" s="16"/>
      <c r="F364" s="17"/>
      <c r="G364" s="17"/>
    </row>
    <row r="365" spans="3:7" x14ac:dyDescent="0.2">
      <c r="C365" s="16"/>
      <c r="F365" s="17"/>
      <c r="G365" s="17"/>
    </row>
    <row r="366" spans="3:7" x14ac:dyDescent="0.2">
      <c r="C366" s="16"/>
      <c r="F366" s="17"/>
      <c r="G366" s="17"/>
    </row>
    <row r="367" spans="3:7" x14ac:dyDescent="0.2">
      <c r="C367" s="16"/>
      <c r="F367" s="17"/>
      <c r="G367" s="17"/>
    </row>
    <row r="368" spans="3:7" x14ac:dyDescent="0.2">
      <c r="C368" s="16"/>
      <c r="F368" s="17"/>
      <c r="G368" s="17"/>
    </row>
    <row r="369" spans="3:7" x14ac:dyDescent="0.2">
      <c r="C369" s="16"/>
      <c r="F369" s="17"/>
      <c r="G369" s="17"/>
    </row>
    <row r="370" spans="3:7" x14ac:dyDescent="0.2">
      <c r="C370" s="16"/>
      <c r="F370" s="17"/>
      <c r="G370" s="17"/>
    </row>
    <row r="371" spans="3:7" x14ac:dyDescent="0.2">
      <c r="C371" s="16"/>
      <c r="F371" s="17"/>
      <c r="G371" s="17"/>
    </row>
    <row r="372" spans="3:7" x14ac:dyDescent="0.2">
      <c r="C372" s="16"/>
      <c r="F372" s="17"/>
      <c r="G372" s="17"/>
    </row>
    <row r="373" spans="3:7" x14ac:dyDescent="0.2">
      <c r="C373" s="16"/>
      <c r="F373" s="17"/>
      <c r="G373" s="17"/>
    </row>
    <row r="374" spans="3:7" x14ac:dyDescent="0.2">
      <c r="C374" s="16"/>
      <c r="F374" s="17"/>
      <c r="G374" s="17"/>
    </row>
    <row r="375" spans="3:7" x14ac:dyDescent="0.2">
      <c r="C375" s="16"/>
      <c r="F375" s="17"/>
      <c r="G375" s="17"/>
    </row>
    <row r="376" spans="3:7" x14ac:dyDescent="0.2">
      <c r="C376" s="16"/>
      <c r="F376" s="17"/>
      <c r="G376" s="17"/>
    </row>
    <row r="377" spans="3:7" x14ac:dyDescent="0.2">
      <c r="C377" s="16"/>
      <c r="F377" s="17"/>
      <c r="G377" s="17"/>
    </row>
    <row r="378" spans="3:7" x14ac:dyDescent="0.2">
      <c r="C378" s="16"/>
      <c r="F378" s="17"/>
      <c r="G378" s="17"/>
    </row>
    <row r="379" spans="3:7" x14ac:dyDescent="0.2">
      <c r="C379" s="16"/>
      <c r="F379" s="17"/>
      <c r="G379" s="17"/>
    </row>
    <row r="380" spans="3:7" x14ac:dyDescent="0.2">
      <c r="C380" s="16"/>
      <c r="F380" s="17"/>
      <c r="G380" s="17"/>
    </row>
    <row r="381" spans="3:7" x14ac:dyDescent="0.2">
      <c r="C381" s="16"/>
      <c r="F381" s="17"/>
      <c r="G381" s="17"/>
    </row>
    <row r="382" spans="3:7" x14ac:dyDescent="0.2">
      <c r="C382" s="16"/>
      <c r="F382" s="17"/>
      <c r="G382" s="17"/>
    </row>
    <row r="383" spans="3:7" x14ac:dyDescent="0.2">
      <c r="C383" s="16"/>
      <c r="F383" s="17"/>
      <c r="G383" s="17"/>
    </row>
    <row r="384" spans="3:7" x14ac:dyDescent="0.2">
      <c r="C384" s="16"/>
      <c r="F384" s="17"/>
      <c r="G384" s="17"/>
    </row>
    <row r="385" spans="3:7" x14ac:dyDescent="0.2">
      <c r="C385" s="16"/>
      <c r="F385" s="17"/>
      <c r="G385" s="17"/>
    </row>
    <row r="386" spans="3:7" x14ac:dyDescent="0.2">
      <c r="C386" s="16"/>
      <c r="F386" s="17"/>
      <c r="G386" s="17"/>
    </row>
    <row r="387" spans="3:7" x14ac:dyDescent="0.2">
      <c r="C387" s="16"/>
      <c r="F387" s="17"/>
      <c r="G387" s="17"/>
    </row>
    <row r="388" spans="3:7" x14ac:dyDescent="0.2">
      <c r="C388" s="16"/>
      <c r="F388" s="17"/>
      <c r="G388" s="17"/>
    </row>
    <row r="389" spans="3:7" x14ac:dyDescent="0.2">
      <c r="C389" s="16"/>
      <c r="F389" s="17"/>
      <c r="G389" s="17"/>
    </row>
    <row r="390" spans="3:7" x14ac:dyDescent="0.2">
      <c r="C390" s="16"/>
      <c r="F390" s="17"/>
      <c r="G390" s="17"/>
    </row>
    <row r="391" spans="3:7" x14ac:dyDescent="0.2">
      <c r="C391" s="16"/>
      <c r="F391" s="17"/>
      <c r="G391" s="17"/>
    </row>
    <row r="392" spans="3:7" x14ac:dyDescent="0.2">
      <c r="C392" s="16"/>
      <c r="F392" s="17"/>
      <c r="G392" s="17"/>
    </row>
    <row r="393" spans="3:7" x14ac:dyDescent="0.2">
      <c r="C393" s="16"/>
      <c r="F393" s="17"/>
      <c r="G393" s="17"/>
    </row>
    <row r="394" spans="3:7" x14ac:dyDescent="0.2">
      <c r="C394" s="16"/>
      <c r="F394" s="17"/>
      <c r="G394" s="17"/>
    </row>
    <row r="395" spans="3:7" x14ac:dyDescent="0.2">
      <c r="C395" s="16"/>
      <c r="F395" s="17"/>
      <c r="G395" s="17"/>
    </row>
    <row r="396" spans="3:7" x14ac:dyDescent="0.2">
      <c r="C396" s="16"/>
      <c r="F396" s="17"/>
      <c r="G396" s="17"/>
    </row>
    <row r="397" spans="3:7" x14ac:dyDescent="0.2">
      <c r="C397" s="16"/>
      <c r="F397" s="17"/>
      <c r="G397" s="17"/>
    </row>
    <row r="398" spans="3:7" x14ac:dyDescent="0.2">
      <c r="C398" s="16"/>
      <c r="F398" s="17"/>
      <c r="G398" s="17"/>
    </row>
    <row r="399" spans="3:7" x14ac:dyDescent="0.2">
      <c r="C399" s="16"/>
      <c r="F399" s="17"/>
      <c r="G399" s="17"/>
    </row>
    <row r="400" spans="3:7" x14ac:dyDescent="0.2">
      <c r="C400" s="16"/>
      <c r="F400" s="17"/>
      <c r="G400" s="17"/>
    </row>
    <row r="401" spans="3:7" x14ac:dyDescent="0.2">
      <c r="C401" s="16"/>
      <c r="F401" s="17"/>
      <c r="G401" s="17"/>
    </row>
    <row r="402" spans="3:7" x14ac:dyDescent="0.2">
      <c r="C402" s="16"/>
      <c r="F402" s="17"/>
      <c r="G402" s="17"/>
    </row>
    <row r="403" spans="3:7" x14ac:dyDescent="0.2">
      <c r="C403" s="16"/>
      <c r="F403" s="17"/>
      <c r="G403" s="17"/>
    </row>
    <row r="404" spans="3:7" x14ac:dyDescent="0.2">
      <c r="C404" s="16"/>
      <c r="F404" s="17"/>
      <c r="G404" s="17"/>
    </row>
    <row r="405" spans="3:7" x14ac:dyDescent="0.2">
      <c r="C405" s="16"/>
      <c r="F405" s="17"/>
      <c r="G405" s="17"/>
    </row>
    <row r="406" spans="3:7" x14ac:dyDescent="0.2">
      <c r="C406" s="16"/>
      <c r="F406" s="17"/>
      <c r="G406" s="17"/>
    </row>
    <row r="407" spans="3:7" x14ac:dyDescent="0.2">
      <c r="C407" s="16"/>
      <c r="F407" s="17"/>
      <c r="G407" s="17"/>
    </row>
    <row r="408" spans="3:7" x14ac:dyDescent="0.2">
      <c r="C408" s="16"/>
      <c r="F408" s="17"/>
      <c r="G408" s="17"/>
    </row>
    <row r="409" spans="3:7" x14ac:dyDescent="0.2">
      <c r="C409" s="16"/>
      <c r="F409" s="17"/>
      <c r="G409" s="17"/>
    </row>
    <row r="410" spans="3:7" x14ac:dyDescent="0.2">
      <c r="C410" s="16"/>
      <c r="F410" s="17"/>
      <c r="G410" s="17"/>
    </row>
    <row r="411" spans="3:7" x14ac:dyDescent="0.2">
      <c r="C411" s="16"/>
      <c r="F411" s="17"/>
      <c r="G411" s="17"/>
    </row>
    <row r="412" spans="3:7" x14ac:dyDescent="0.2">
      <c r="C412" s="16"/>
      <c r="F412" s="17"/>
      <c r="G412" s="17"/>
    </row>
    <row r="413" spans="3:7" x14ac:dyDescent="0.2">
      <c r="C413" s="16"/>
      <c r="F413" s="17"/>
      <c r="G413" s="17"/>
    </row>
    <row r="414" spans="3:7" x14ac:dyDescent="0.2">
      <c r="C414" s="16"/>
      <c r="F414" s="17"/>
      <c r="G414" s="17"/>
    </row>
    <row r="415" spans="3:7" x14ac:dyDescent="0.2">
      <c r="C415" s="16"/>
      <c r="F415" s="17"/>
      <c r="G415" s="17"/>
    </row>
    <row r="416" spans="3:7" x14ac:dyDescent="0.2">
      <c r="C416" s="16"/>
      <c r="F416" s="17"/>
      <c r="G416" s="17"/>
    </row>
    <row r="417" spans="3:7" x14ac:dyDescent="0.2">
      <c r="C417" s="16"/>
      <c r="F417" s="17"/>
      <c r="G417" s="17"/>
    </row>
    <row r="418" spans="3:7" x14ac:dyDescent="0.2">
      <c r="C418" s="16"/>
      <c r="F418" s="17"/>
      <c r="G418" s="17"/>
    </row>
    <row r="419" spans="3:7" x14ac:dyDescent="0.2">
      <c r="C419" s="16"/>
      <c r="F419" s="17"/>
      <c r="G419" s="17"/>
    </row>
    <row r="420" spans="3:7" x14ac:dyDescent="0.2">
      <c r="C420" s="16"/>
      <c r="F420" s="17"/>
      <c r="G420" s="17"/>
    </row>
    <row r="421" spans="3:7" x14ac:dyDescent="0.2">
      <c r="C421" s="16"/>
      <c r="F421" s="17"/>
      <c r="G421" s="17"/>
    </row>
    <row r="422" spans="3:7" x14ac:dyDescent="0.2">
      <c r="C422" s="16"/>
      <c r="F422" s="17"/>
      <c r="G422" s="17"/>
    </row>
    <row r="423" spans="3:7" x14ac:dyDescent="0.2">
      <c r="C423" s="16"/>
      <c r="F423" s="17"/>
      <c r="G423" s="17"/>
    </row>
    <row r="424" spans="3:7" x14ac:dyDescent="0.2">
      <c r="C424" s="16"/>
      <c r="F424" s="17"/>
      <c r="G424" s="17"/>
    </row>
    <row r="425" spans="3:7" x14ac:dyDescent="0.2">
      <c r="C425" s="16"/>
      <c r="F425" s="17"/>
      <c r="G425" s="17"/>
    </row>
    <row r="426" spans="3:7" x14ac:dyDescent="0.2">
      <c r="C426" s="16"/>
      <c r="F426" s="17"/>
      <c r="G426" s="17"/>
    </row>
    <row r="427" spans="3:7" x14ac:dyDescent="0.2">
      <c r="C427" s="16"/>
      <c r="F427" s="17"/>
      <c r="G427" s="17"/>
    </row>
    <row r="428" spans="3:7" x14ac:dyDescent="0.2">
      <c r="C428" s="16"/>
      <c r="F428" s="17"/>
      <c r="G428" s="17"/>
    </row>
    <row r="429" spans="3:7" x14ac:dyDescent="0.2">
      <c r="C429" s="16"/>
      <c r="F429" s="17"/>
      <c r="G429" s="17"/>
    </row>
    <row r="430" spans="3:7" x14ac:dyDescent="0.2">
      <c r="C430" s="16"/>
      <c r="F430" s="17"/>
      <c r="G430" s="17"/>
    </row>
    <row r="431" spans="3:7" x14ac:dyDescent="0.2">
      <c r="C431" s="16"/>
      <c r="F431" s="17"/>
      <c r="G431" s="17"/>
    </row>
    <row r="432" spans="3:7" x14ac:dyDescent="0.2">
      <c r="C432" s="16"/>
      <c r="F432" s="17"/>
      <c r="G432" s="17"/>
    </row>
    <row r="433" spans="3:7" x14ac:dyDescent="0.2">
      <c r="C433" s="16"/>
      <c r="F433" s="17"/>
      <c r="G433" s="17"/>
    </row>
    <row r="434" spans="3:7" x14ac:dyDescent="0.2">
      <c r="C434" s="16"/>
      <c r="F434" s="17"/>
      <c r="G434" s="17"/>
    </row>
    <row r="435" spans="3:7" x14ac:dyDescent="0.2">
      <c r="C435" s="16"/>
      <c r="F435" s="17"/>
      <c r="G435" s="17"/>
    </row>
    <row r="436" spans="3:7" x14ac:dyDescent="0.2">
      <c r="C436" s="16"/>
      <c r="F436" s="17"/>
      <c r="G436" s="17"/>
    </row>
    <row r="437" spans="3:7" x14ac:dyDescent="0.2">
      <c r="C437" s="16"/>
      <c r="F437" s="17"/>
      <c r="G437" s="17"/>
    </row>
    <row r="438" spans="3:7" x14ac:dyDescent="0.2">
      <c r="C438" s="16"/>
      <c r="F438" s="17"/>
      <c r="G438" s="17"/>
    </row>
    <row r="439" spans="3:7" x14ac:dyDescent="0.2">
      <c r="C439" s="16"/>
      <c r="F439" s="17"/>
      <c r="G439" s="17"/>
    </row>
    <row r="440" spans="3:7" x14ac:dyDescent="0.2">
      <c r="C440" s="16"/>
      <c r="F440" s="17"/>
      <c r="G440" s="17"/>
    </row>
    <row r="441" spans="3:7" x14ac:dyDescent="0.2">
      <c r="C441" s="16"/>
      <c r="F441" s="17"/>
      <c r="G441" s="17"/>
    </row>
    <row r="442" spans="3:7" x14ac:dyDescent="0.2">
      <c r="C442" s="16"/>
      <c r="F442" s="17"/>
      <c r="G442" s="17"/>
    </row>
    <row r="443" spans="3:7" x14ac:dyDescent="0.2">
      <c r="C443" s="16"/>
      <c r="F443" s="17"/>
      <c r="G443" s="17"/>
    </row>
    <row r="444" spans="3:7" x14ac:dyDescent="0.2">
      <c r="C444" s="16"/>
      <c r="F444" s="17"/>
      <c r="G444" s="17"/>
    </row>
    <row r="445" spans="3:7" x14ac:dyDescent="0.2">
      <c r="C445" s="16"/>
      <c r="F445" s="17"/>
      <c r="G445" s="17"/>
    </row>
    <row r="446" spans="3:7" x14ac:dyDescent="0.2">
      <c r="C446" s="16"/>
      <c r="F446" s="17"/>
      <c r="G446" s="17"/>
    </row>
    <row r="447" spans="3:7" x14ac:dyDescent="0.2">
      <c r="C447" s="16"/>
      <c r="F447" s="17"/>
      <c r="G447" s="17"/>
    </row>
    <row r="448" spans="3:7" x14ac:dyDescent="0.2">
      <c r="C448" s="16"/>
      <c r="F448" s="17"/>
      <c r="G448" s="17"/>
    </row>
    <row r="449" spans="3:7" x14ac:dyDescent="0.2">
      <c r="C449" s="16"/>
      <c r="F449" s="17"/>
      <c r="G449" s="17"/>
    </row>
    <row r="450" spans="3:7" x14ac:dyDescent="0.2">
      <c r="C450" s="16"/>
      <c r="F450" s="17"/>
      <c r="G450" s="17"/>
    </row>
    <row r="451" spans="3:7" x14ac:dyDescent="0.2">
      <c r="C451" s="16"/>
      <c r="F451" s="17"/>
      <c r="G451" s="17"/>
    </row>
    <row r="452" spans="3:7" x14ac:dyDescent="0.2">
      <c r="C452" s="16"/>
      <c r="F452" s="17"/>
      <c r="G452" s="17"/>
    </row>
    <row r="453" spans="3:7" x14ac:dyDescent="0.2">
      <c r="C453" s="16"/>
      <c r="F453" s="17"/>
      <c r="G453" s="17"/>
    </row>
    <row r="454" spans="3:7" x14ac:dyDescent="0.2">
      <c r="C454" s="16"/>
      <c r="F454" s="17"/>
      <c r="G454" s="17"/>
    </row>
    <row r="455" spans="3:7" x14ac:dyDescent="0.2">
      <c r="C455" s="16"/>
      <c r="F455" s="17"/>
      <c r="G455" s="17"/>
    </row>
    <row r="456" spans="3:7" x14ac:dyDescent="0.2">
      <c r="C456" s="16"/>
      <c r="F456" s="17"/>
      <c r="G456" s="17"/>
    </row>
    <row r="457" spans="3:7" x14ac:dyDescent="0.2">
      <c r="C457" s="16"/>
      <c r="F457" s="17"/>
      <c r="G457" s="17"/>
    </row>
    <row r="458" spans="3:7" x14ac:dyDescent="0.2">
      <c r="C458" s="16"/>
      <c r="F458" s="17"/>
      <c r="G458" s="17"/>
    </row>
    <row r="459" spans="3:7" x14ac:dyDescent="0.2">
      <c r="C459" s="16"/>
      <c r="F459" s="17"/>
      <c r="G459" s="17"/>
    </row>
    <row r="460" spans="3:7" x14ac:dyDescent="0.2">
      <c r="C460" s="16"/>
      <c r="F460" s="17"/>
      <c r="G460" s="17"/>
    </row>
    <row r="461" spans="3:7" x14ac:dyDescent="0.2">
      <c r="C461" s="16"/>
      <c r="F461" s="17"/>
      <c r="G461" s="17"/>
    </row>
    <row r="462" spans="3:7" x14ac:dyDescent="0.2">
      <c r="C462" s="16"/>
      <c r="F462" s="17"/>
      <c r="G462" s="17"/>
    </row>
    <row r="463" spans="3:7" x14ac:dyDescent="0.2">
      <c r="C463" s="16"/>
      <c r="F463" s="17"/>
      <c r="G463" s="17"/>
    </row>
    <row r="464" spans="3:7" x14ac:dyDescent="0.2">
      <c r="C464" s="16"/>
      <c r="F464" s="17"/>
      <c r="G464" s="17"/>
    </row>
    <row r="465" spans="3:7" x14ac:dyDescent="0.2">
      <c r="C465" s="16"/>
      <c r="F465" s="17"/>
      <c r="G465" s="17"/>
    </row>
    <row r="466" spans="3:7" x14ac:dyDescent="0.2">
      <c r="C466" s="16"/>
      <c r="F466" s="17"/>
      <c r="G466" s="17"/>
    </row>
    <row r="467" spans="3:7" x14ac:dyDescent="0.2">
      <c r="C467" s="16"/>
      <c r="F467" s="17"/>
      <c r="G467" s="17"/>
    </row>
    <row r="468" spans="3:7" x14ac:dyDescent="0.2">
      <c r="C468" s="16"/>
      <c r="F468" s="17"/>
      <c r="G468" s="17"/>
    </row>
    <row r="469" spans="3:7" x14ac:dyDescent="0.2">
      <c r="C469" s="16"/>
      <c r="F469" s="17"/>
      <c r="G469" s="17"/>
    </row>
    <row r="470" spans="3:7" x14ac:dyDescent="0.2">
      <c r="C470" s="16"/>
      <c r="F470" s="17"/>
      <c r="G470" s="17"/>
    </row>
    <row r="471" spans="3:7" x14ac:dyDescent="0.2">
      <c r="C471" s="16"/>
      <c r="F471" s="17"/>
      <c r="G471" s="17"/>
    </row>
    <row r="472" spans="3:7" x14ac:dyDescent="0.2">
      <c r="C472" s="16"/>
      <c r="F472" s="17"/>
      <c r="G472" s="17"/>
    </row>
    <row r="473" spans="3:7" x14ac:dyDescent="0.2">
      <c r="C473" s="16"/>
      <c r="F473" s="17"/>
      <c r="G473" s="17"/>
    </row>
    <row r="474" spans="3:7" x14ac:dyDescent="0.2">
      <c r="C474" s="16"/>
      <c r="F474" s="17"/>
      <c r="G474" s="17"/>
    </row>
    <row r="475" spans="3:7" x14ac:dyDescent="0.2">
      <c r="C475" s="16"/>
      <c r="F475" s="17"/>
      <c r="G475" s="17"/>
    </row>
    <row r="476" spans="3:7" x14ac:dyDescent="0.2">
      <c r="C476" s="16"/>
      <c r="F476" s="17"/>
      <c r="G476" s="17"/>
    </row>
    <row r="477" spans="3:7" x14ac:dyDescent="0.2">
      <c r="C477" s="16"/>
      <c r="F477" s="17"/>
      <c r="G477" s="17"/>
    </row>
    <row r="478" spans="3:7" x14ac:dyDescent="0.2">
      <c r="C478" s="16"/>
      <c r="F478" s="17"/>
      <c r="G478" s="17"/>
    </row>
    <row r="479" spans="3:7" x14ac:dyDescent="0.2">
      <c r="C479" s="16"/>
      <c r="F479" s="17"/>
      <c r="G479" s="17"/>
    </row>
    <row r="480" spans="3:7" x14ac:dyDescent="0.2">
      <c r="C480" s="16"/>
      <c r="F480" s="17"/>
      <c r="G480" s="17"/>
    </row>
    <row r="481" spans="3:7" x14ac:dyDescent="0.2">
      <c r="C481" s="16"/>
      <c r="F481" s="17"/>
      <c r="G481" s="17"/>
    </row>
    <row r="482" spans="3:7" x14ac:dyDescent="0.2">
      <c r="C482" s="16"/>
      <c r="F482" s="17"/>
      <c r="G482" s="17"/>
    </row>
    <row r="483" spans="3:7" x14ac:dyDescent="0.2">
      <c r="C483" s="16"/>
      <c r="F483" s="17"/>
      <c r="G483" s="17"/>
    </row>
    <row r="484" spans="3:7" x14ac:dyDescent="0.2">
      <c r="C484" s="16"/>
      <c r="F484" s="17"/>
      <c r="G484" s="17"/>
    </row>
    <row r="485" spans="3:7" x14ac:dyDescent="0.2">
      <c r="C485" s="16"/>
      <c r="F485" s="17"/>
      <c r="G485" s="17"/>
    </row>
    <row r="486" spans="3:7" x14ac:dyDescent="0.2">
      <c r="C486" s="16"/>
      <c r="F486" s="17"/>
      <c r="G486" s="17"/>
    </row>
    <row r="487" spans="3:7" x14ac:dyDescent="0.2">
      <c r="C487" s="16"/>
      <c r="F487" s="17"/>
      <c r="G487" s="17"/>
    </row>
    <row r="488" spans="3:7" x14ac:dyDescent="0.2">
      <c r="C488" s="16"/>
      <c r="F488" s="17"/>
      <c r="G488" s="17"/>
    </row>
    <row r="489" spans="3:7" x14ac:dyDescent="0.2">
      <c r="C489" s="16"/>
      <c r="F489" s="17"/>
      <c r="G489" s="17"/>
    </row>
    <row r="490" spans="3:7" x14ac:dyDescent="0.2">
      <c r="C490" s="16"/>
      <c r="F490" s="17"/>
      <c r="G490" s="17"/>
    </row>
    <row r="491" spans="3:7" x14ac:dyDescent="0.2">
      <c r="C491" s="16"/>
      <c r="F491" s="17"/>
      <c r="G491" s="17"/>
    </row>
    <row r="492" spans="3:7" x14ac:dyDescent="0.2">
      <c r="C492" s="16"/>
      <c r="F492" s="17"/>
      <c r="G492" s="17"/>
    </row>
    <row r="493" spans="3:7" x14ac:dyDescent="0.2">
      <c r="C493" s="16"/>
      <c r="F493" s="17"/>
      <c r="G493" s="17"/>
    </row>
    <row r="494" spans="3:7" x14ac:dyDescent="0.2">
      <c r="C494" s="16"/>
      <c r="F494" s="17"/>
      <c r="G494" s="17"/>
    </row>
    <row r="495" spans="3:7" x14ac:dyDescent="0.2">
      <c r="C495" s="16"/>
      <c r="F495" s="17"/>
      <c r="G495" s="17"/>
    </row>
    <row r="496" spans="3:7" x14ac:dyDescent="0.2">
      <c r="C496" s="16"/>
      <c r="F496" s="17"/>
      <c r="G496" s="17"/>
    </row>
    <row r="497" spans="3:7" x14ac:dyDescent="0.2">
      <c r="C497" s="16"/>
      <c r="F497" s="17"/>
      <c r="G497" s="17"/>
    </row>
    <row r="498" spans="3:7" x14ac:dyDescent="0.2">
      <c r="C498" s="16"/>
      <c r="F498" s="17"/>
      <c r="G498" s="17"/>
    </row>
    <row r="499" spans="3:7" x14ac:dyDescent="0.2">
      <c r="C499" s="16"/>
      <c r="F499" s="17"/>
      <c r="G499" s="17"/>
    </row>
    <row r="500" spans="3:7" x14ac:dyDescent="0.2">
      <c r="C500" s="16"/>
      <c r="F500" s="17"/>
      <c r="G500" s="17"/>
    </row>
    <row r="501" spans="3:7" x14ac:dyDescent="0.2">
      <c r="C501" s="16"/>
      <c r="F501" s="17"/>
      <c r="G501" s="17"/>
    </row>
    <row r="502" spans="3:7" x14ac:dyDescent="0.2">
      <c r="C502" s="16"/>
      <c r="F502" s="17"/>
      <c r="G502" s="17"/>
    </row>
    <row r="503" spans="3:7" x14ac:dyDescent="0.2">
      <c r="C503" s="16"/>
      <c r="F503" s="17"/>
      <c r="G503" s="17"/>
    </row>
    <row r="504" spans="3:7" x14ac:dyDescent="0.2">
      <c r="C504" s="16"/>
      <c r="F504" s="17"/>
      <c r="G504" s="17"/>
    </row>
    <row r="505" spans="3:7" x14ac:dyDescent="0.2">
      <c r="C505" s="16"/>
      <c r="F505" s="17"/>
      <c r="G505" s="17"/>
    </row>
    <row r="506" spans="3:7" x14ac:dyDescent="0.2">
      <c r="C506" s="16"/>
      <c r="F506" s="17"/>
      <c r="G506" s="17"/>
    </row>
    <row r="507" spans="3:7" x14ac:dyDescent="0.2">
      <c r="C507" s="16"/>
      <c r="F507" s="17"/>
      <c r="G507" s="17"/>
    </row>
    <row r="508" spans="3:7" x14ac:dyDescent="0.2">
      <c r="C508" s="16"/>
      <c r="F508" s="17"/>
      <c r="G508" s="17"/>
    </row>
    <row r="509" spans="3:7" x14ac:dyDescent="0.2">
      <c r="C509" s="16"/>
      <c r="F509" s="17"/>
      <c r="G509" s="17"/>
    </row>
    <row r="510" spans="3:7" x14ac:dyDescent="0.2">
      <c r="C510" s="16"/>
      <c r="F510" s="17"/>
      <c r="G510" s="17"/>
    </row>
    <row r="511" spans="3:7" x14ac:dyDescent="0.2">
      <c r="C511" s="16"/>
      <c r="F511" s="17"/>
      <c r="G511" s="17"/>
    </row>
    <row r="512" spans="3:7" x14ac:dyDescent="0.2">
      <c r="C512" s="16"/>
      <c r="F512" s="17"/>
      <c r="G512" s="17"/>
    </row>
    <row r="513" spans="3:7" x14ac:dyDescent="0.2">
      <c r="C513" s="16"/>
      <c r="F513" s="17"/>
      <c r="G513" s="17"/>
    </row>
    <row r="514" spans="3:7" x14ac:dyDescent="0.2">
      <c r="C514" s="16"/>
      <c r="F514" s="17"/>
      <c r="G514" s="17"/>
    </row>
    <row r="515" spans="3:7" x14ac:dyDescent="0.2">
      <c r="C515" s="16"/>
      <c r="F515" s="17"/>
      <c r="G515" s="17"/>
    </row>
    <row r="516" spans="3:7" x14ac:dyDescent="0.2">
      <c r="C516" s="16"/>
      <c r="F516" s="17"/>
      <c r="G516" s="17"/>
    </row>
    <row r="517" spans="3:7" x14ac:dyDescent="0.2">
      <c r="C517" s="16"/>
      <c r="F517" s="17"/>
      <c r="G517" s="17"/>
    </row>
    <row r="518" spans="3:7" x14ac:dyDescent="0.2">
      <c r="C518" s="16"/>
      <c r="F518" s="17"/>
      <c r="G518" s="17"/>
    </row>
    <row r="519" spans="3:7" x14ac:dyDescent="0.2">
      <c r="C519" s="16"/>
      <c r="F519" s="17"/>
      <c r="G519" s="17"/>
    </row>
    <row r="520" spans="3:7" x14ac:dyDescent="0.2">
      <c r="C520" s="16"/>
      <c r="F520" s="17"/>
      <c r="G520" s="17"/>
    </row>
    <row r="521" spans="3:7" x14ac:dyDescent="0.2">
      <c r="C521" s="16"/>
      <c r="F521" s="17"/>
      <c r="G521" s="17"/>
    </row>
    <row r="522" spans="3:7" x14ac:dyDescent="0.2">
      <c r="C522" s="16"/>
      <c r="F522" s="17"/>
      <c r="G522" s="17"/>
    </row>
    <row r="523" spans="3:7" x14ac:dyDescent="0.2">
      <c r="C523" s="16"/>
      <c r="F523" s="17"/>
      <c r="G523" s="17"/>
    </row>
    <row r="524" spans="3:7" x14ac:dyDescent="0.2">
      <c r="C524" s="16"/>
      <c r="F524" s="17"/>
      <c r="G524" s="17"/>
    </row>
    <row r="525" spans="3:7" x14ac:dyDescent="0.2">
      <c r="C525" s="16"/>
      <c r="F525" s="17"/>
      <c r="G525" s="17"/>
    </row>
    <row r="526" spans="3:7" x14ac:dyDescent="0.2">
      <c r="C526" s="16"/>
      <c r="F526" s="17"/>
      <c r="G526" s="17"/>
    </row>
    <row r="527" spans="3:7" x14ac:dyDescent="0.2">
      <c r="C527" s="16"/>
      <c r="F527" s="17"/>
      <c r="G527" s="17"/>
    </row>
    <row r="528" spans="3:7" x14ac:dyDescent="0.2">
      <c r="C528" s="16"/>
      <c r="F528" s="17"/>
      <c r="G528" s="17"/>
    </row>
    <row r="529" spans="3:7" x14ac:dyDescent="0.2">
      <c r="C529" s="16"/>
      <c r="F529" s="17"/>
      <c r="G529" s="17"/>
    </row>
    <row r="530" spans="3:7" x14ac:dyDescent="0.2">
      <c r="C530" s="16"/>
      <c r="F530" s="17"/>
      <c r="G530" s="17"/>
    </row>
    <row r="531" spans="3:7" x14ac:dyDescent="0.2">
      <c r="C531" s="16"/>
      <c r="F531" s="17"/>
      <c r="G531" s="17"/>
    </row>
    <row r="532" spans="3:7" x14ac:dyDescent="0.2">
      <c r="C532" s="16"/>
      <c r="F532" s="17"/>
      <c r="G532" s="17"/>
    </row>
    <row r="533" spans="3:7" x14ac:dyDescent="0.2">
      <c r="C533" s="16"/>
      <c r="F533" s="17"/>
      <c r="G533" s="17"/>
    </row>
    <row r="534" spans="3:7" x14ac:dyDescent="0.2">
      <c r="C534" s="16"/>
      <c r="F534" s="17"/>
      <c r="G534" s="17"/>
    </row>
    <row r="535" spans="3:7" x14ac:dyDescent="0.2">
      <c r="C535" s="16"/>
      <c r="F535" s="17"/>
      <c r="G535" s="17"/>
    </row>
    <row r="536" spans="3:7" x14ac:dyDescent="0.2">
      <c r="C536" s="16"/>
      <c r="F536" s="17"/>
      <c r="G536" s="17"/>
    </row>
    <row r="537" spans="3:7" x14ac:dyDescent="0.2">
      <c r="C537" s="16"/>
      <c r="F537" s="17"/>
      <c r="G537" s="17"/>
    </row>
    <row r="538" spans="3:7" x14ac:dyDescent="0.2">
      <c r="C538" s="16"/>
      <c r="F538" s="17"/>
      <c r="G538" s="17"/>
    </row>
    <row r="539" spans="3:7" x14ac:dyDescent="0.2">
      <c r="C539" s="16"/>
      <c r="F539" s="17"/>
      <c r="G539" s="17"/>
    </row>
    <row r="540" spans="3:7" x14ac:dyDescent="0.2">
      <c r="C540" s="16"/>
      <c r="F540" s="17"/>
      <c r="G540" s="17"/>
    </row>
    <row r="541" spans="3:7" x14ac:dyDescent="0.2">
      <c r="C541" s="16"/>
      <c r="F541" s="17"/>
      <c r="G541" s="17"/>
    </row>
    <row r="542" spans="3:7" x14ac:dyDescent="0.2">
      <c r="C542" s="16"/>
      <c r="F542" s="17"/>
      <c r="G542" s="17"/>
    </row>
    <row r="543" spans="3:7" x14ac:dyDescent="0.2">
      <c r="C543" s="16"/>
      <c r="F543" s="17"/>
      <c r="G543" s="17"/>
    </row>
    <row r="544" spans="3:7" x14ac:dyDescent="0.2">
      <c r="C544" s="16"/>
      <c r="F544" s="17"/>
      <c r="G544" s="17"/>
    </row>
    <row r="545" spans="3:7" x14ac:dyDescent="0.2">
      <c r="C545" s="16"/>
      <c r="F545" s="17"/>
      <c r="G545" s="17"/>
    </row>
    <row r="546" spans="3:7" x14ac:dyDescent="0.2">
      <c r="C546" s="16"/>
      <c r="F546" s="17"/>
      <c r="G546" s="17"/>
    </row>
    <row r="547" spans="3:7" x14ac:dyDescent="0.2">
      <c r="C547" s="16"/>
      <c r="F547" s="17"/>
      <c r="G547" s="17"/>
    </row>
    <row r="548" spans="3:7" x14ac:dyDescent="0.2">
      <c r="C548" s="16"/>
      <c r="F548" s="17"/>
      <c r="G548" s="17"/>
    </row>
    <row r="549" spans="3:7" x14ac:dyDescent="0.2">
      <c r="C549" s="16"/>
      <c r="F549" s="17"/>
      <c r="G549" s="17"/>
    </row>
    <row r="550" spans="3:7" x14ac:dyDescent="0.2">
      <c r="C550" s="16"/>
      <c r="F550" s="17"/>
      <c r="G550" s="17"/>
    </row>
    <row r="551" spans="3:7" x14ac:dyDescent="0.2">
      <c r="C551" s="16"/>
      <c r="F551" s="17"/>
      <c r="G551" s="17"/>
    </row>
    <row r="552" spans="3:7" x14ac:dyDescent="0.2">
      <c r="C552" s="16"/>
      <c r="F552" s="17"/>
      <c r="G552" s="17"/>
    </row>
    <row r="553" spans="3:7" x14ac:dyDescent="0.2">
      <c r="C553" s="16"/>
      <c r="F553" s="17"/>
      <c r="G553" s="17"/>
    </row>
    <row r="554" spans="3:7" x14ac:dyDescent="0.2">
      <c r="C554" s="16"/>
      <c r="F554" s="17"/>
      <c r="G554" s="17"/>
    </row>
    <row r="555" spans="3:7" x14ac:dyDescent="0.2">
      <c r="C555" s="16"/>
      <c r="F555" s="17"/>
      <c r="G555" s="17"/>
    </row>
    <row r="556" spans="3:7" x14ac:dyDescent="0.2">
      <c r="C556" s="16"/>
      <c r="F556" s="17"/>
      <c r="G556" s="17"/>
    </row>
    <row r="557" spans="3:7" x14ac:dyDescent="0.2">
      <c r="C557" s="16"/>
      <c r="F557" s="17"/>
      <c r="G557" s="17"/>
    </row>
    <row r="558" spans="3:7" x14ac:dyDescent="0.2">
      <c r="C558" s="16"/>
      <c r="F558" s="17"/>
      <c r="G558" s="17"/>
    </row>
    <row r="559" spans="3:7" x14ac:dyDescent="0.2">
      <c r="C559" s="16"/>
      <c r="F559" s="17"/>
      <c r="G559" s="17"/>
    </row>
    <row r="560" spans="3:7" x14ac:dyDescent="0.2">
      <c r="C560" s="16"/>
      <c r="F560" s="17"/>
      <c r="G560" s="17"/>
    </row>
    <row r="561" spans="3:7" x14ac:dyDescent="0.2">
      <c r="C561" s="16"/>
      <c r="F561" s="17"/>
      <c r="G561" s="17"/>
    </row>
    <row r="562" spans="3:7" x14ac:dyDescent="0.2">
      <c r="C562" s="16"/>
      <c r="F562" s="17"/>
      <c r="G562" s="17"/>
    </row>
    <row r="563" spans="3:7" x14ac:dyDescent="0.2">
      <c r="C563" s="16"/>
      <c r="F563" s="17"/>
      <c r="G563" s="17"/>
    </row>
    <row r="564" spans="3:7" x14ac:dyDescent="0.2">
      <c r="C564" s="16"/>
      <c r="F564" s="17"/>
      <c r="G564" s="17"/>
    </row>
    <row r="565" spans="3:7" x14ac:dyDescent="0.2">
      <c r="C565" s="16"/>
      <c r="F565" s="17"/>
      <c r="G565" s="17"/>
    </row>
    <row r="566" spans="3:7" x14ac:dyDescent="0.2">
      <c r="C566" s="16"/>
      <c r="F566" s="17"/>
      <c r="G566" s="17"/>
    </row>
    <row r="567" spans="3:7" x14ac:dyDescent="0.2">
      <c r="C567" s="16"/>
      <c r="F567" s="17"/>
      <c r="G567" s="17"/>
    </row>
    <row r="568" spans="3:7" x14ac:dyDescent="0.2">
      <c r="C568" s="16"/>
      <c r="F568" s="17"/>
      <c r="G568" s="17"/>
    </row>
    <row r="569" spans="3:7" x14ac:dyDescent="0.2">
      <c r="C569" s="16"/>
      <c r="F569" s="17"/>
      <c r="G569" s="17"/>
    </row>
    <row r="570" spans="3:7" x14ac:dyDescent="0.2">
      <c r="C570" s="16"/>
      <c r="F570" s="17"/>
      <c r="G570" s="17"/>
    </row>
    <row r="571" spans="3:7" x14ac:dyDescent="0.2">
      <c r="C571" s="16"/>
      <c r="F571" s="17"/>
      <c r="G571" s="17"/>
    </row>
    <row r="572" spans="3:7" x14ac:dyDescent="0.2">
      <c r="C572" s="16"/>
      <c r="F572" s="17"/>
      <c r="G572" s="17"/>
    </row>
    <row r="573" spans="3:7" x14ac:dyDescent="0.2">
      <c r="C573" s="16"/>
      <c r="F573" s="17"/>
      <c r="G573" s="17"/>
    </row>
    <row r="574" spans="3:7" x14ac:dyDescent="0.2">
      <c r="C574" s="16"/>
      <c r="F574" s="17"/>
      <c r="G574" s="17"/>
    </row>
    <row r="575" spans="3:7" x14ac:dyDescent="0.2">
      <c r="C575" s="16"/>
      <c r="F575" s="17"/>
      <c r="G575" s="17"/>
    </row>
    <row r="576" spans="3:7" x14ac:dyDescent="0.2">
      <c r="C576" s="16"/>
      <c r="F576" s="17"/>
      <c r="G576" s="17"/>
    </row>
    <row r="577" spans="3:7" x14ac:dyDescent="0.2">
      <c r="C577" s="16"/>
      <c r="F577" s="17"/>
      <c r="G577" s="17"/>
    </row>
    <row r="578" spans="3:7" x14ac:dyDescent="0.2">
      <c r="C578" s="16"/>
      <c r="F578" s="17"/>
      <c r="G578" s="17"/>
    </row>
    <row r="579" spans="3:7" x14ac:dyDescent="0.2">
      <c r="C579" s="16"/>
      <c r="F579" s="17"/>
      <c r="G579" s="17"/>
    </row>
    <row r="580" spans="3:7" x14ac:dyDescent="0.2">
      <c r="C580" s="16"/>
      <c r="F580" s="17"/>
      <c r="G580" s="17"/>
    </row>
    <row r="581" spans="3:7" x14ac:dyDescent="0.2">
      <c r="C581" s="16"/>
      <c r="F581" s="17"/>
      <c r="G581" s="17"/>
    </row>
    <row r="582" spans="3:7" x14ac:dyDescent="0.2">
      <c r="C582" s="16"/>
      <c r="F582" s="17"/>
      <c r="G582" s="17"/>
    </row>
    <row r="583" spans="3:7" x14ac:dyDescent="0.2">
      <c r="C583" s="16"/>
      <c r="F583" s="17"/>
      <c r="G583" s="17"/>
    </row>
    <row r="584" spans="3:7" x14ac:dyDescent="0.2">
      <c r="C584" s="16"/>
      <c r="F584" s="17"/>
      <c r="G584" s="17"/>
    </row>
    <row r="585" spans="3:7" x14ac:dyDescent="0.2">
      <c r="C585" s="16"/>
      <c r="F585" s="17"/>
      <c r="G585" s="17"/>
    </row>
    <row r="586" spans="3:7" x14ac:dyDescent="0.2">
      <c r="C586" s="16"/>
      <c r="F586" s="17"/>
      <c r="G586" s="17"/>
    </row>
    <row r="587" spans="3:7" x14ac:dyDescent="0.2">
      <c r="C587" s="16"/>
      <c r="F587" s="17"/>
      <c r="G587" s="17"/>
    </row>
    <row r="588" spans="3:7" x14ac:dyDescent="0.2">
      <c r="C588" s="16"/>
      <c r="F588" s="17"/>
      <c r="G588" s="17"/>
    </row>
    <row r="589" spans="3:7" x14ac:dyDescent="0.2">
      <c r="C589" s="16"/>
      <c r="F589" s="17"/>
      <c r="G589" s="17"/>
    </row>
    <row r="590" spans="3:7" x14ac:dyDescent="0.2">
      <c r="C590" s="16"/>
      <c r="F590" s="17"/>
      <c r="G590" s="17"/>
    </row>
    <row r="591" spans="3:7" x14ac:dyDescent="0.2">
      <c r="C591" s="16"/>
      <c r="F591" s="17"/>
      <c r="G591" s="17"/>
    </row>
    <row r="592" spans="3:7" x14ac:dyDescent="0.2">
      <c r="C592" s="16"/>
      <c r="F592" s="17"/>
      <c r="G592" s="17"/>
    </row>
    <row r="593" spans="3:7" x14ac:dyDescent="0.2">
      <c r="C593" s="16"/>
      <c r="F593" s="17"/>
      <c r="G593" s="17"/>
    </row>
    <row r="594" spans="3:7" x14ac:dyDescent="0.2">
      <c r="C594" s="16"/>
      <c r="F594" s="17"/>
      <c r="G594" s="17"/>
    </row>
    <row r="595" spans="3:7" x14ac:dyDescent="0.2">
      <c r="C595" s="16"/>
      <c r="F595" s="17"/>
      <c r="G595" s="17"/>
    </row>
    <row r="596" spans="3:7" x14ac:dyDescent="0.2">
      <c r="C596" s="16"/>
      <c r="F596" s="17"/>
      <c r="G596" s="17"/>
    </row>
    <row r="597" spans="3:7" x14ac:dyDescent="0.2">
      <c r="C597" s="16"/>
      <c r="F597" s="17"/>
      <c r="G597" s="17"/>
    </row>
    <row r="598" spans="3:7" x14ac:dyDescent="0.2">
      <c r="C598" s="16"/>
      <c r="F598" s="17"/>
      <c r="G598" s="17"/>
    </row>
    <row r="599" spans="3:7" x14ac:dyDescent="0.2">
      <c r="C599" s="16"/>
      <c r="F599" s="17"/>
      <c r="G599" s="17"/>
    </row>
    <row r="600" spans="3:7" x14ac:dyDescent="0.2">
      <c r="C600" s="16"/>
      <c r="F600" s="17"/>
      <c r="G600" s="17"/>
    </row>
    <row r="601" spans="3:7" x14ac:dyDescent="0.2">
      <c r="C601" s="16"/>
      <c r="F601" s="17"/>
      <c r="G601" s="17"/>
    </row>
    <row r="602" spans="3:7" x14ac:dyDescent="0.2">
      <c r="C602" s="16"/>
      <c r="F602" s="17"/>
      <c r="G602" s="17"/>
    </row>
    <row r="603" spans="3:7" x14ac:dyDescent="0.2">
      <c r="C603" s="16"/>
      <c r="F603" s="17"/>
      <c r="G603" s="17"/>
    </row>
    <row r="604" spans="3:7" x14ac:dyDescent="0.2">
      <c r="C604" s="16"/>
      <c r="F604" s="17"/>
      <c r="G604" s="17"/>
    </row>
    <row r="605" spans="3:7" x14ac:dyDescent="0.2">
      <c r="C605" s="16"/>
      <c r="F605" s="17"/>
      <c r="G605" s="17"/>
    </row>
    <row r="606" spans="3:7" x14ac:dyDescent="0.2">
      <c r="C606" s="16"/>
      <c r="F606" s="17"/>
      <c r="G606" s="17"/>
    </row>
    <row r="607" spans="3:7" x14ac:dyDescent="0.2">
      <c r="C607" s="16"/>
      <c r="F607" s="17"/>
      <c r="G607" s="17"/>
    </row>
    <row r="608" spans="3:7" x14ac:dyDescent="0.2">
      <c r="C608" s="16"/>
      <c r="F608" s="17"/>
      <c r="G608" s="17"/>
    </row>
    <row r="609" spans="3:7" x14ac:dyDescent="0.2">
      <c r="C609" s="16"/>
      <c r="F609" s="17"/>
      <c r="G609" s="17"/>
    </row>
    <row r="610" spans="3:7" x14ac:dyDescent="0.2">
      <c r="C610" s="16"/>
      <c r="F610" s="17"/>
      <c r="G610" s="17"/>
    </row>
    <row r="611" spans="3:7" x14ac:dyDescent="0.2">
      <c r="C611" s="16"/>
      <c r="F611" s="17"/>
      <c r="G611" s="17"/>
    </row>
    <row r="612" spans="3:7" x14ac:dyDescent="0.2">
      <c r="C612" s="16"/>
      <c r="F612" s="17"/>
      <c r="G612" s="17"/>
    </row>
    <row r="613" spans="3:7" x14ac:dyDescent="0.2">
      <c r="C613" s="16"/>
      <c r="F613" s="17"/>
      <c r="G613" s="17"/>
    </row>
    <row r="614" spans="3:7" x14ac:dyDescent="0.2">
      <c r="C614" s="16"/>
      <c r="F614" s="17"/>
      <c r="G614" s="17"/>
    </row>
    <row r="615" spans="3:7" x14ac:dyDescent="0.2">
      <c r="C615" s="16"/>
      <c r="F615" s="17"/>
      <c r="G615" s="17"/>
    </row>
    <row r="616" spans="3:7" x14ac:dyDescent="0.2">
      <c r="C616" s="16"/>
      <c r="F616" s="17"/>
      <c r="G616" s="17"/>
    </row>
    <row r="617" spans="3:7" x14ac:dyDescent="0.2">
      <c r="C617" s="16"/>
      <c r="F617" s="17"/>
      <c r="G617" s="17"/>
    </row>
    <row r="618" spans="3:7" x14ac:dyDescent="0.2">
      <c r="C618" s="16"/>
      <c r="F618" s="17"/>
      <c r="G618" s="17"/>
    </row>
    <row r="619" spans="3:7" x14ac:dyDescent="0.2">
      <c r="C619" s="16"/>
      <c r="F619" s="17"/>
      <c r="G619" s="17"/>
    </row>
    <row r="620" spans="3:7" x14ac:dyDescent="0.2">
      <c r="C620" s="16"/>
      <c r="F620" s="17"/>
      <c r="G620" s="17"/>
    </row>
    <row r="621" spans="3:7" x14ac:dyDescent="0.2">
      <c r="C621" s="16"/>
      <c r="F621" s="17"/>
      <c r="G621" s="17"/>
    </row>
    <row r="622" spans="3:7" x14ac:dyDescent="0.2">
      <c r="C622" s="16"/>
      <c r="F622" s="17"/>
      <c r="G622" s="17"/>
    </row>
    <row r="623" spans="3:7" x14ac:dyDescent="0.2">
      <c r="C623" s="16"/>
      <c r="F623" s="17"/>
      <c r="G623" s="17"/>
    </row>
    <row r="624" spans="3:7" x14ac:dyDescent="0.2">
      <c r="C624" s="16"/>
      <c r="F624" s="17"/>
      <c r="G624" s="17"/>
    </row>
    <row r="625" spans="3:7" x14ac:dyDescent="0.2">
      <c r="C625" s="16"/>
      <c r="F625" s="17"/>
      <c r="G625" s="17"/>
    </row>
    <row r="626" spans="3:7" x14ac:dyDescent="0.2">
      <c r="C626" s="16"/>
      <c r="F626" s="17"/>
      <c r="G626" s="17"/>
    </row>
    <row r="627" spans="3:7" x14ac:dyDescent="0.2">
      <c r="C627" s="16"/>
      <c r="F627" s="17"/>
      <c r="G627" s="17"/>
    </row>
    <row r="628" spans="3:7" x14ac:dyDescent="0.2">
      <c r="C628" s="16"/>
      <c r="F628" s="17"/>
      <c r="G628" s="17"/>
    </row>
    <row r="629" spans="3:7" x14ac:dyDescent="0.2">
      <c r="C629" s="16"/>
      <c r="F629" s="17"/>
      <c r="G629" s="17"/>
    </row>
    <row r="630" spans="3:7" x14ac:dyDescent="0.2">
      <c r="C630" s="16"/>
      <c r="F630" s="17"/>
      <c r="G630" s="17"/>
    </row>
    <row r="631" spans="3:7" x14ac:dyDescent="0.2">
      <c r="C631" s="16"/>
      <c r="F631" s="17"/>
      <c r="G631" s="17"/>
    </row>
    <row r="632" spans="3:7" x14ac:dyDescent="0.2">
      <c r="C632" s="16"/>
      <c r="F632" s="17"/>
      <c r="G632" s="17"/>
    </row>
    <row r="633" spans="3:7" x14ac:dyDescent="0.2">
      <c r="C633" s="16"/>
      <c r="F633" s="17"/>
      <c r="G633" s="17"/>
    </row>
    <row r="634" spans="3:7" x14ac:dyDescent="0.2">
      <c r="C634" s="16"/>
      <c r="F634" s="17"/>
      <c r="G634" s="17"/>
    </row>
    <row r="635" spans="3:7" x14ac:dyDescent="0.2">
      <c r="C635" s="16"/>
      <c r="F635" s="17"/>
      <c r="G635" s="17"/>
    </row>
    <row r="636" spans="3:7" x14ac:dyDescent="0.2">
      <c r="C636" s="16"/>
      <c r="F636" s="17"/>
      <c r="G636" s="17"/>
    </row>
    <row r="637" spans="3:7" x14ac:dyDescent="0.2">
      <c r="C637" s="16"/>
      <c r="F637" s="17"/>
      <c r="G637" s="17"/>
    </row>
    <row r="638" spans="3:7" x14ac:dyDescent="0.2">
      <c r="C638" s="16"/>
      <c r="F638" s="17"/>
      <c r="G638" s="17"/>
    </row>
    <row r="639" spans="3:7" x14ac:dyDescent="0.2">
      <c r="C639" s="16"/>
      <c r="F639" s="17"/>
      <c r="G639" s="17"/>
    </row>
    <row r="640" spans="3:7" x14ac:dyDescent="0.2">
      <c r="C640" s="16"/>
      <c r="F640" s="17"/>
      <c r="G640" s="17"/>
    </row>
    <row r="641" spans="3:7" x14ac:dyDescent="0.2">
      <c r="C641" s="16"/>
      <c r="F641" s="17"/>
      <c r="G641" s="17"/>
    </row>
    <row r="642" spans="3:7" x14ac:dyDescent="0.2">
      <c r="C642" s="16"/>
      <c r="F642" s="17"/>
      <c r="G642" s="17"/>
    </row>
    <row r="643" spans="3:7" x14ac:dyDescent="0.2">
      <c r="C643" s="16"/>
      <c r="F643" s="17"/>
      <c r="G643" s="17"/>
    </row>
    <row r="644" spans="3:7" x14ac:dyDescent="0.2">
      <c r="C644" s="16"/>
      <c r="F644" s="17"/>
      <c r="G644" s="17"/>
    </row>
    <row r="645" spans="3:7" x14ac:dyDescent="0.2">
      <c r="C645" s="16"/>
      <c r="F645" s="17"/>
      <c r="G645" s="17"/>
    </row>
    <row r="646" spans="3:7" x14ac:dyDescent="0.2">
      <c r="C646" s="16"/>
      <c r="F646" s="17"/>
      <c r="G646" s="17"/>
    </row>
    <row r="647" spans="3:7" x14ac:dyDescent="0.2">
      <c r="C647" s="16"/>
      <c r="F647" s="17"/>
      <c r="G647" s="17"/>
    </row>
    <row r="648" spans="3:7" x14ac:dyDescent="0.2">
      <c r="C648" s="16"/>
      <c r="F648" s="17"/>
      <c r="G648" s="17"/>
    </row>
    <row r="649" spans="3:7" x14ac:dyDescent="0.2">
      <c r="C649" s="16"/>
      <c r="F649" s="17"/>
      <c r="G649" s="17"/>
    </row>
    <row r="650" spans="3:7" x14ac:dyDescent="0.2">
      <c r="C650" s="16"/>
      <c r="F650" s="17"/>
      <c r="G650" s="17"/>
    </row>
    <row r="651" spans="3:7" x14ac:dyDescent="0.2">
      <c r="C651" s="16"/>
      <c r="F651" s="17"/>
      <c r="G651" s="17"/>
    </row>
    <row r="652" spans="3:7" x14ac:dyDescent="0.2">
      <c r="C652" s="16"/>
      <c r="F652" s="17"/>
      <c r="G652" s="17"/>
    </row>
    <row r="653" spans="3:7" x14ac:dyDescent="0.2">
      <c r="C653" s="16"/>
      <c r="F653" s="17"/>
      <c r="G653" s="17"/>
    </row>
    <row r="654" spans="3:7" x14ac:dyDescent="0.2">
      <c r="C654" s="16"/>
      <c r="F654" s="17"/>
      <c r="G654" s="17"/>
    </row>
    <row r="655" spans="3:7" x14ac:dyDescent="0.2">
      <c r="C655" s="16"/>
      <c r="F655" s="17"/>
      <c r="G655" s="17"/>
    </row>
    <row r="656" spans="3:7" x14ac:dyDescent="0.2">
      <c r="C656" s="16"/>
      <c r="F656" s="17"/>
      <c r="G656" s="17"/>
    </row>
    <row r="657" spans="3:7" x14ac:dyDescent="0.2">
      <c r="C657" s="16"/>
      <c r="F657" s="17"/>
      <c r="G657" s="17"/>
    </row>
    <row r="658" spans="3:7" x14ac:dyDescent="0.2">
      <c r="C658" s="16"/>
      <c r="F658" s="17"/>
      <c r="G658" s="17"/>
    </row>
    <row r="659" spans="3:7" x14ac:dyDescent="0.2">
      <c r="C659" s="16"/>
      <c r="F659" s="17"/>
      <c r="G659" s="17"/>
    </row>
    <row r="660" spans="3:7" x14ac:dyDescent="0.2">
      <c r="C660" s="16"/>
      <c r="F660" s="17"/>
      <c r="G660" s="17"/>
    </row>
    <row r="661" spans="3:7" x14ac:dyDescent="0.2">
      <c r="C661" s="16"/>
      <c r="F661" s="17"/>
      <c r="G661" s="17"/>
    </row>
    <row r="662" spans="3:7" x14ac:dyDescent="0.2">
      <c r="C662" s="16"/>
      <c r="F662" s="17"/>
      <c r="G662" s="17"/>
    </row>
    <row r="663" spans="3:7" x14ac:dyDescent="0.2">
      <c r="C663" s="16"/>
      <c r="F663" s="17"/>
      <c r="G663" s="17"/>
    </row>
    <row r="664" spans="3:7" x14ac:dyDescent="0.2">
      <c r="C664" s="16"/>
      <c r="F664" s="17"/>
      <c r="G664" s="17"/>
    </row>
    <row r="665" spans="3:7" x14ac:dyDescent="0.2">
      <c r="C665" s="16"/>
      <c r="F665" s="17"/>
      <c r="G665" s="17"/>
    </row>
    <row r="666" spans="3:7" x14ac:dyDescent="0.2">
      <c r="C666" s="16"/>
      <c r="F666" s="17"/>
      <c r="G666" s="17"/>
    </row>
    <row r="667" spans="3:7" x14ac:dyDescent="0.2">
      <c r="C667" s="16"/>
      <c r="F667" s="17"/>
      <c r="G667" s="17"/>
    </row>
    <row r="668" spans="3:7" x14ac:dyDescent="0.2">
      <c r="C668" s="16"/>
      <c r="F668" s="17"/>
      <c r="G668" s="17"/>
    </row>
    <row r="669" spans="3:7" x14ac:dyDescent="0.2">
      <c r="C669" s="16"/>
      <c r="F669" s="17"/>
      <c r="G669" s="17"/>
    </row>
    <row r="670" spans="3:7" x14ac:dyDescent="0.2">
      <c r="C670" s="16"/>
      <c r="F670" s="17"/>
      <c r="G670" s="17"/>
    </row>
    <row r="671" spans="3:7" x14ac:dyDescent="0.2">
      <c r="C671" s="16"/>
      <c r="F671" s="17"/>
      <c r="G671" s="17"/>
    </row>
    <row r="672" spans="3:7" x14ac:dyDescent="0.2">
      <c r="C672" s="16"/>
      <c r="F672" s="17"/>
      <c r="G672" s="17"/>
    </row>
    <row r="673" spans="3:7" x14ac:dyDescent="0.2">
      <c r="C673" s="16"/>
      <c r="F673" s="17"/>
      <c r="G673" s="17"/>
    </row>
    <row r="674" spans="3:7" x14ac:dyDescent="0.2">
      <c r="C674" s="16"/>
      <c r="F674" s="17"/>
      <c r="G674" s="17"/>
    </row>
    <row r="675" spans="3:7" x14ac:dyDescent="0.2">
      <c r="C675" s="16"/>
      <c r="F675" s="17"/>
      <c r="G675" s="17"/>
    </row>
    <row r="676" spans="3:7" x14ac:dyDescent="0.2">
      <c r="C676" s="16"/>
      <c r="F676" s="17"/>
      <c r="G676" s="17"/>
    </row>
    <row r="677" spans="3:7" x14ac:dyDescent="0.2">
      <c r="C677" s="16"/>
      <c r="F677" s="17"/>
      <c r="G677" s="17"/>
    </row>
    <row r="678" spans="3:7" x14ac:dyDescent="0.2">
      <c r="C678" s="16"/>
      <c r="F678" s="17"/>
      <c r="G678" s="17"/>
    </row>
    <row r="679" spans="3:7" x14ac:dyDescent="0.2">
      <c r="C679" s="16"/>
      <c r="F679" s="17"/>
      <c r="G679" s="17"/>
    </row>
    <row r="680" spans="3:7" x14ac:dyDescent="0.2">
      <c r="C680" s="16"/>
      <c r="F680" s="17"/>
      <c r="G680" s="17"/>
    </row>
    <row r="681" spans="3:7" x14ac:dyDescent="0.2">
      <c r="C681" s="16"/>
      <c r="F681" s="17"/>
      <c r="G681" s="17"/>
    </row>
    <row r="682" spans="3:7" x14ac:dyDescent="0.2">
      <c r="C682" s="16"/>
      <c r="F682" s="17"/>
      <c r="G682" s="17"/>
    </row>
    <row r="683" spans="3:7" x14ac:dyDescent="0.2">
      <c r="C683" s="16"/>
      <c r="F683" s="17"/>
      <c r="G683" s="17"/>
    </row>
    <row r="684" spans="3:7" x14ac:dyDescent="0.2">
      <c r="C684" s="16"/>
      <c r="F684" s="17"/>
      <c r="G684" s="17"/>
    </row>
    <row r="685" spans="3:7" x14ac:dyDescent="0.2">
      <c r="C685" s="16"/>
      <c r="F685" s="17"/>
      <c r="G685" s="17"/>
    </row>
    <row r="686" spans="3:7" x14ac:dyDescent="0.2">
      <c r="C686" s="16"/>
      <c r="F686" s="17"/>
      <c r="G686" s="17"/>
    </row>
    <row r="687" spans="3:7" x14ac:dyDescent="0.2">
      <c r="C687" s="16"/>
      <c r="F687" s="17"/>
      <c r="G687" s="17"/>
    </row>
    <row r="688" spans="3:7" x14ac:dyDescent="0.2">
      <c r="C688" s="16"/>
      <c r="F688" s="17"/>
      <c r="G688" s="17"/>
    </row>
    <row r="689" spans="3:7" x14ac:dyDescent="0.2">
      <c r="C689" s="16"/>
      <c r="F689" s="17"/>
      <c r="G689" s="17"/>
    </row>
    <row r="690" spans="3:7" x14ac:dyDescent="0.2">
      <c r="C690" s="16"/>
      <c r="F690" s="17"/>
      <c r="G690" s="17"/>
    </row>
    <row r="691" spans="3:7" x14ac:dyDescent="0.2">
      <c r="C691" s="16"/>
      <c r="F691" s="17"/>
      <c r="G691" s="17"/>
    </row>
    <row r="692" spans="3:7" x14ac:dyDescent="0.2">
      <c r="C692" s="16"/>
      <c r="F692" s="17"/>
      <c r="G692" s="17"/>
    </row>
    <row r="693" spans="3:7" x14ac:dyDescent="0.2">
      <c r="C693" s="16"/>
      <c r="F693" s="17"/>
      <c r="G693" s="17"/>
    </row>
    <row r="694" spans="3:7" x14ac:dyDescent="0.2">
      <c r="C694" s="16"/>
      <c r="F694" s="17"/>
      <c r="G694" s="17"/>
    </row>
    <row r="695" spans="3:7" x14ac:dyDescent="0.2">
      <c r="C695" s="16"/>
      <c r="F695" s="17"/>
      <c r="G695" s="17"/>
    </row>
    <row r="696" spans="3:7" x14ac:dyDescent="0.2">
      <c r="C696" s="16"/>
      <c r="F696" s="17"/>
      <c r="G696" s="17"/>
    </row>
    <row r="697" spans="3:7" x14ac:dyDescent="0.2">
      <c r="C697" s="16"/>
      <c r="F697" s="17"/>
      <c r="G697" s="17"/>
    </row>
    <row r="698" spans="3:7" x14ac:dyDescent="0.2">
      <c r="C698" s="16"/>
      <c r="F698" s="17"/>
      <c r="G698" s="17"/>
    </row>
    <row r="699" spans="3:7" x14ac:dyDescent="0.2">
      <c r="C699" s="16"/>
      <c r="F699" s="17"/>
      <c r="G699" s="17"/>
    </row>
    <row r="700" spans="3:7" x14ac:dyDescent="0.2">
      <c r="C700" s="16"/>
      <c r="F700" s="17"/>
      <c r="G700" s="17"/>
    </row>
    <row r="701" spans="3:7" x14ac:dyDescent="0.2">
      <c r="C701" s="16"/>
      <c r="F701" s="17"/>
      <c r="G701" s="17"/>
    </row>
    <row r="702" spans="3:7" x14ac:dyDescent="0.2">
      <c r="C702" s="16"/>
      <c r="F702" s="17"/>
      <c r="G702" s="17"/>
    </row>
    <row r="703" spans="3:7" x14ac:dyDescent="0.2">
      <c r="C703" s="16"/>
      <c r="F703" s="17"/>
      <c r="G703" s="17"/>
    </row>
    <row r="704" spans="3:7" x14ac:dyDescent="0.2">
      <c r="C704" s="16"/>
      <c r="F704" s="17"/>
      <c r="G704" s="17"/>
    </row>
  </sheetData>
  <mergeCells count="10">
    <mergeCell ref="C1:F1"/>
    <mergeCell ref="C96:G96"/>
    <mergeCell ref="B33:F33"/>
    <mergeCell ref="C2:E2"/>
    <mergeCell ref="C31:F31"/>
    <mergeCell ref="B3:G3"/>
    <mergeCell ref="F5:G5"/>
    <mergeCell ref="C5:C6"/>
    <mergeCell ref="B5:B6"/>
    <mergeCell ref="C36:G36"/>
  </mergeCells>
  <pageMargins left="0.15748031496062992" right="0.15748031496062992" top="0.19685039370078741" bottom="0.19685039370078741" header="0.51181102362204722" footer="0.51181102362204722"/>
  <pageSetup paperSize="9" scale="76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</vt:lpstr>
      <vt:lpstr>Лист1</vt:lpstr>
      <vt:lpstr>'1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Zaitseva Julia</cp:lastModifiedBy>
  <cp:lastPrinted>2015-08-12T12:49:31Z</cp:lastPrinted>
  <dcterms:created xsi:type="dcterms:W3CDTF">1996-10-08T23:32:33Z</dcterms:created>
  <dcterms:modified xsi:type="dcterms:W3CDTF">2015-08-12T12:58:29Z</dcterms:modified>
</cp:coreProperties>
</file>