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мета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<sst xmlns="http://schemas.openxmlformats.org/spreadsheetml/2006/main" count="129" uniqueCount="76">
  <si>
    <t>Наименование работ</t>
  </si>
  <si>
    <t>Ед.изм.</t>
  </si>
  <si>
    <t>Ст.за ед</t>
  </si>
  <si>
    <t>Помещение</t>
  </si>
  <si>
    <t>Общее    кол-во</t>
  </si>
  <si>
    <t>Ком. №3</t>
  </si>
  <si>
    <t>Коридор</t>
  </si>
  <si>
    <t>С/У №1</t>
  </si>
  <si>
    <t>Грунтовка (1-й слой)</t>
  </si>
  <si>
    <t>Грунтовка (2-й слой)</t>
  </si>
  <si>
    <t>Грунтовка</t>
  </si>
  <si>
    <t>Итого</t>
  </si>
  <si>
    <t xml:space="preserve">Кухня </t>
  </si>
  <si>
    <t>Раздел 1. Общестроительные работы</t>
  </si>
  <si>
    <t>м2</t>
  </si>
  <si>
    <t>СУММА:</t>
  </si>
  <si>
    <t>Раздел 2. Стены</t>
  </si>
  <si>
    <t>м/п</t>
  </si>
  <si>
    <t>Раздел 4. Полы</t>
  </si>
  <si>
    <t>Облицовка стен плиткой:</t>
  </si>
  <si>
    <t>шт.</t>
  </si>
  <si>
    <t>Укладка плитки на пол:</t>
  </si>
  <si>
    <t>Прокладка трубопроводов ГВС и ХВС</t>
  </si>
  <si>
    <t>точка</t>
  </si>
  <si>
    <t>Прокладка трубопроводов канализации</t>
  </si>
  <si>
    <t xml:space="preserve">Монтаж смесителей                                                                             </t>
  </si>
  <si>
    <t>Раздел 3. Оконные и дверные проемы</t>
  </si>
  <si>
    <t>Раздел 6. Плиточные работы</t>
  </si>
  <si>
    <t>Раздел 7. Сантехника</t>
  </si>
  <si>
    <t>Раздел 8. Электрика</t>
  </si>
  <si>
    <t>Расчеты</t>
  </si>
  <si>
    <t>Монтаж плинтуса пластикового</t>
  </si>
  <si>
    <t>Вынос мусора</t>
  </si>
  <si>
    <t xml:space="preserve">Монтаж коллектора до 10 позиций </t>
  </si>
  <si>
    <t>Монтаж коробов из ГКЛ с предварительным изготовлением каркаса в один слой</t>
  </si>
  <si>
    <t>С/У №2</t>
  </si>
  <si>
    <t>мешок</t>
  </si>
  <si>
    <t>Ком. №1</t>
  </si>
  <si>
    <t>Ком. №2</t>
  </si>
  <si>
    <t>Шпатлевка и шлифовка стен под обои</t>
  </si>
  <si>
    <t>Укладка подложки</t>
  </si>
  <si>
    <t>Раздел 9. Прочие работы</t>
  </si>
  <si>
    <t>Подключение к водопроводу Стиральной машины</t>
  </si>
  <si>
    <t>Штроба по бетону до 40 мм под сантехнические трубы</t>
  </si>
  <si>
    <r>
      <t xml:space="preserve">Укладка плитки </t>
    </r>
    <r>
      <rPr>
        <i/>
        <sz val="10"/>
        <color indexed="8"/>
        <rFont val="Calibri"/>
        <family val="2"/>
      </rPr>
      <t>(Стоимость указана для кафельной плиткой размером 20*30 при укладке под прямым углом)</t>
    </r>
  </si>
  <si>
    <r>
      <t xml:space="preserve">Укладка плитки </t>
    </r>
    <r>
      <rPr>
        <i/>
        <sz val="10"/>
        <color indexed="8"/>
        <rFont val="Calibri"/>
        <family val="2"/>
      </rPr>
      <t>(Стоимость указана для кафельной плиткой размером 30*30 при укладке под прямым углом)</t>
    </r>
  </si>
  <si>
    <t xml:space="preserve">Установка унитаза </t>
  </si>
  <si>
    <t xml:space="preserve">Установка ванны </t>
  </si>
  <si>
    <t xml:space="preserve">Установка раковины </t>
  </si>
  <si>
    <t>Балкон</t>
  </si>
  <si>
    <t xml:space="preserve">            по Договору № __________</t>
  </si>
  <si>
    <t>Установка маяков</t>
  </si>
  <si>
    <t>Штукатурка стен по маякам</t>
  </si>
  <si>
    <t>Устройство  входного дверного откоса (штукатурка, шпатлевка, покраска)</t>
  </si>
  <si>
    <t>Монтаж подоконной доски</t>
  </si>
  <si>
    <t>Устройство оконных откосов (сендвич-панель)</t>
  </si>
  <si>
    <t>Грунтовка (3-й слой)</t>
  </si>
  <si>
    <t>Демонтаж розеток,выключателей</t>
  </si>
  <si>
    <t xml:space="preserve">Устроийство гнезда для подразетников в стене </t>
  </si>
  <si>
    <t>Устройство штробы в стене,полу до 3см.</t>
  </si>
  <si>
    <t>Монтаж коробки для розетки/выключателя</t>
  </si>
  <si>
    <t>Укладка силового,тв,тел.,инт,кабеля</t>
  </si>
  <si>
    <t>Монтаж розеток,выключателей, регуляторов пола</t>
  </si>
  <si>
    <t>Монтаж электрического теплого пола</t>
  </si>
  <si>
    <t xml:space="preserve">Подключение и установка вытяжного вентилятора </t>
  </si>
  <si>
    <t>Приложение 1. СМЕТА НА РАБОТЫ</t>
  </si>
  <si>
    <t>Покраска стояков отопления</t>
  </si>
  <si>
    <r>
      <t xml:space="preserve">Поклейка обоев </t>
    </r>
    <r>
      <rPr>
        <i/>
        <sz val="10"/>
        <color indexed="8"/>
        <rFont val="Calibri"/>
        <family val="2"/>
      </rPr>
      <t xml:space="preserve"> (Указана средняя цена, в зависимости от видов обоев: обои без подгонки рисунка - 170 руб/м2, обои с подбором рисунка - 212,5 руб/м2, обои под покраску - 127,5 руб/м2)</t>
    </r>
  </si>
  <si>
    <t>Исполнитель: Прокопович Олег Владимирович</t>
  </si>
  <si>
    <t>Демонтаж перегородок из пеноблоков</t>
  </si>
  <si>
    <t>Уменьшение дверного проема</t>
  </si>
  <si>
    <t>Монтаж скрытого люка</t>
  </si>
  <si>
    <t>Адрес объекта: Санкт-Петербург</t>
  </si>
  <si>
    <r>
      <t>Укладка ламината (</t>
    </r>
    <r>
      <rPr>
        <i/>
        <sz val="10"/>
        <color indexed="8"/>
        <rFont val="Calibri"/>
        <family val="2"/>
      </rPr>
      <t>замок, под прямым углом</t>
    </r>
    <r>
      <rPr>
        <sz val="10"/>
        <color indexed="8"/>
        <rFont val="Calibri"/>
        <family val="2"/>
      </rPr>
      <t>)</t>
    </r>
  </si>
  <si>
    <t>Заказчик:</t>
  </si>
  <si>
    <t>ИТОГО ПО РАБОТАМ: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</si>
</sst>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[$р.-419]_-;\-* #,##0.00[$р.-419]_-;_-* &quot;-&quot;??[$р.-419]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2" fontId="2" fillId="33" borderId="10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4" fillId="34" borderId="0" xfId="0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4" fillId="0" borderId="14" xfId="0" applyFont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180" fontId="3" fillId="33" borderId="0" xfId="0" applyNumberFormat="1" applyFont="1" applyFill="1" applyAlignment="1">
      <alignment vertical="center"/>
    </xf>
    <xf numFmtId="180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left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vertical="justify"/>
    </xf>
    <xf numFmtId="0" fontId="5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Border="1" applyAlignment="1">
      <alignment horizontal="right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36" borderId="0" xfId="0" applyFont="1" applyFill="1" applyBorder="1" applyAlignment="1">
      <alignment horizontal="left"/>
    </xf>
    <xf numFmtId="2" fontId="4" fillId="0" borderId="26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0" borderId="2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2" fontId="4" fillId="0" borderId="32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view="pageLayout" workbookViewId="0" topLeftCell="A67">
      <selection activeCell="A87" sqref="A87:L87"/>
    </sheetView>
  </sheetViews>
  <sheetFormatPr defaultColWidth="9.140625" defaultRowHeight="15"/>
  <cols>
    <col min="1" max="1" width="33.8515625" style="9" customWidth="1"/>
    <col min="2" max="2" width="7.57421875" style="19" customWidth="1"/>
    <col min="3" max="3" width="7.57421875" style="20" customWidth="1"/>
    <col min="4" max="7" width="9.140625" style="21" customWidth="1"/>
    <col min="8" max="8" width="9.57421875" style="21" customWidth="1"/>
    <col min="9" max="10" width="7.28125" style="21" bestFit="1" customWidth="1"/>
    <col min="11" max="11" width="6.7109375" style="21" bestFit="1" customWidth="1"/>
    <col min="12" max="12" width="13.57421875" style="22" bestFit="1" customWidth="1"/>
    <col min="13" max="13" width="11.8515625" style="23" customWidth="1"/>
  </cols>
  <sheetData>
    <row r="1" spans="1:13" ht="15">
      <c r="A1" s="97" t="s">
        <v>65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7" t="s">
        <v>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">
      <c r="A4" s="51" t="s">
        <v>74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3" ht="15">
      <c r="A5" s="51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5">
      <c r="A6" s="63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">
      <c r="A7" s="63"/>
      <c r="B7" s="40"/>
      <c r="C7" s="40"/>
      <c r="D7" s="40"/>
      <c r="E7" s="40"/>
      <c r="F7" s="40"/>
      <c r="G7" s="40"/>
      <c r="H7" s="40"/>
      <c r="I7" s="40"/>
      <c r="J7" s="40"/>
      <c r="K7" s="40"/>
      <c r="L7" s="53"/>
      <c r="M7" s="40"/>
    </row>
    <row r="8" spans="1:15" ht="15">
      <c r="A8" s="51" t="s">
        <v>72</v>
      </c>
      <c r="B8" s="52"/>
      <c r="C8" s="53"/>
      <c r="D8" s="51"/>
      <c r="E8" s="54"/>
      <c r="F8" s="54"/>
      <c r="G8" s="54"/>
      <c r="H8" s="55"/>
      <c r="I8" s="56"/>
      <c r="J8" s="56"/>
      <c r="K8" s="56"/>
      <c r="L8" s="56"/>
      <c r="M8" s="56"/>
      <c r="N8" s="56"/>
      <c r="O8" s="56"/>
    </row>
    <row r="9" spans="1:15" ht="15.75" thickBot="1">
      <c r="A9" s="51"/>
      <c r="B9" s="52"/>
      <c r="C9" s="53"/>
      <c r="D9" s="51"/>
      <c r="E9" s="54"/>
      <c r="F9" s="54"/>
      <c r="G9" s="54"/>
      <c r="H9" s="55"/>
      <c r="I9" s="56"/>
      <c r="J9" s="56"/>
      <c r="K9" s="56"/>
      <c r="L9" s="56"/>
      <c r="M9" s="56"/>
      <c r="N9" s="56"/>
      <c r="O9" s="56"/>
    </row>
    <row r="10" spans="1:13" ht="15" customHeight="1">
      <c r="A10" s="93" t="s">
        <v>0</v>
      </c>
      <c r="B10" s="95" t="s">
        <v>1</v>
      </c>
      <c r="C10" s="86" t="s">
        <v>2</v>
      </c>
      <c r="D10" s="88" t="s">
        <v>3</v>
      </c>
      <c r="E10" s="89"/>
      <c r="F10" s="89"/>
      <c r="G10" s="89"/>
      <c r="H10" s="89"/>
      <c r="I10" s="89"/>
      <c r="J10" s="89"/>
      <c r="K10" s="90"/>
      <c r="L10" s="91" t="s">
        <v>4</v>
      </c>
      <c r="M10" s="101" t="s">
        <v>11</v>
      </c>
    </row>
    <row r="11" spans="1:13" ht="15.75" thickBot="1">
      <c r="A11" s="94"/>
      <c r="B11" s="96"/>
      <c r="C11" s="87"/>
      <c r="D11" s="2" t="s">
        <v>37</v>
      </c>
      <c r="E11" s="2" t="s">
        <v>38</v>
      </c>
      <c r="F11" s="2" t="s">
        <v>5</v>
      </c>
      <c r="G11" s="2" t="s">
        <v>12</v>
      </c>
      <c r="H11" s="2" t="s">
        <v>6</v>
      </c>
      <c r="I11" s="2" t="s">
        <v>7</v>
      </c>
      <c r="J11" s="2" t="s">
        <v>35</v>
      </c>
      <c r="K11" s="2" t="s">
        <v>49</v>
      </c>
      <c r="L11" s="92"/>
      <c r="M11" s="102"/>
    </row>
    <row r="12" spans="1:13" ht="15">
      <c r="A12" s="45" t="s">
        <v>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7"/>
    </row>
    <row r="13" spans="1:13" ht="15">
      <c r="A13" s="73" t="s">
        <v>70</v>
      </c>
      <c r="B13" s="74" t="s">
        <v>20</v>
      </c>
      <c r="C13" s="74">
        <v>400</v>
      </c>
      <c r="D13" s="74">
        <v>1</v>
      </c>
      <c r="E13" s="74">
        <v>1</v>
      </c>
      <c r="F13" s="74"/>
      <c r="G13" s="74"/>
      <c r="H13" s="74"/>
      <c r="I13" s="74"/>
      <c r="J13" s="74"/>
      <c r="K13" s="74"/>
      <c r="L13" s="74">
        <f>E13+D13</f>
        <v>2</v>
      </c>
      <c r="M13" s="72">
        <f>L13*C13</f>
        <v>800</v>
      </c>
    </row>
    <row r="14" spans="1:13" ht="15">
      <c r="A14" s="69" t="s">
        <v>69</v>
      </c>
      <c r="B14" s="57" t="s">
        <v>14</v>
      </c>
      <c r="C14" s="3">
        <v>150</v>
      </c>
      <c r="D14" s="4"/>
      <c r="E14" s="71"/>
      <c r="F14" s="4"/>
      <c r="G14" s="4">
        <v>7</v>
      </c>
      <c r="H14" s="4"/>
      <c r="I14" s="4"/>
      <c r="J14" s="4"/>
      <c r="K14" s="4"/>
      <c r="L14" s="70">
        <f>SUM(D14:K14)</f>
        <v>7</v>
      </c>
      <c r="M14" s="6">
        <f>C14*L14</f>
        <v>1050</v>
      </c>
    </row>
    <row r="15" spans="1:13" ht="15.75" thickBot="1">
      <c r="A15" s="41"/>
      <c r="B15" s="83" t="s">
        <v>15</v>
      </c>
      <c r="C15" s="83"/>
      <c r="D15" s="83"/>
      <c r="E15" s="83"/>
      <c r="F15" s="83"/>
      <c r="G15" s="83"/>
      <c r="H15" s="83"/>
      <c r="I15" s="83"/>
      <c r="J15" s="83"/>
      <c r="K15" s="83"/>
      <c r="L15" s="84"/>
      <c r="M15" s="18">
        <f>M14+M13</f>
        <v>1850</v>
      </c>
    </row>
    <row r="16" spans="1:13" ht="15.75" thickBot="1">
      <c r="A16" s="38"/>
      <c r="B16" s="38"/>
      <c r="C16" s="24"/>
      <c r="D16" s="24"/>
      <c r="E16" s="24"/>
      <c r="F16" s="24"/>
      <c r="G16" s="24"/>
      <c r="H16" s="24"/>
      <c r="I16" s="24"/>
      <c r="J16" s="24"/>
      <c r="K16" s="24"/>
      <c r="L16" s="39"/>
      <c r="M16" s="24"/>
    </row>
    <row r="17" spans="1:13" ht="15">
      <c r="A17" s="45" t="s">
        <v>16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7"/>
    </row>
    <row r="18" spans="1:13" ht="15">
      <c r="A18" s="1" t="s">
        <v>8</v>
      </c>
      <c r="B18" s="7" t="s">
        <v>14</v>
      </c>
      <c r="C18" s="3">
        <v>15</v>
      </c>
      <c r="D18" s="4">
        <v>43</v>
      </c>
      <c r="E18" s="4">
        <v>43</v>
      </c>
      <c r="F18" s="4">
        <v>34</v>
      </c>
      <c r="G18" s="4">
        <v>40</v>
      </c>
      <c r="H18" s="4">
        <v>45.91</v>
      </c>
      <c r="I18" s="4">
        <v>26</v>
      </c>
      <c r="J18" s="4">
        <v>17</v>
      </c>
      <c r="K18" s="8"/>
      <c r="L18" s="5">
        <f aca="true" t="shared" si="0" ref="L18:L24">SUM(D18:K18)</f>
        <v>248.91</v>
      </c>
      <c r="M18" s="6">
        <f aca="true" t="shared" si="1" ref="M18:M24">C18*L18</f>
        <v>3733.65</v>
      </c>
    </row>
    <row r="19" spans="1:13" ht="15">
      <c r="A19" s="1" t="s">
        <v>51</v>
      </c>
      <c r="B19" s="7" t="s">
        <v>14</v>
      </c>
      <c r="C19" s="3">
        <v>25</v>
      </c>
      <c r="D19" s="4">
        <v>43</v>
      </c>
      <c r="E19" s="4">
        <v>43</v>
      </c>
      <c r="F19" s="4">
        <v>34</v>
      </c>
      <c r="G19" s="4">
        <v>40</v>
      </c>
      <c r="H19" s="4">
        <v>45.91</v>
      </c>
      <c r="I19" s="4">
        <v>26</v>
      </c>
      <c r="J19" s="4">
        <v>17</v>
      </c>
      <c r="K19" s="8"/>
      <c r="L19" s="5">
        <f>SUM(D19:K19)</f>
        <v>248.91</v>
      </c>
      <c r="M19" s="6">
        <f>C19*L19</f>
        <v>6222.75</v>
      </c>
    </row>
    <row r="20" spans="1:13" ht="15">
      <c r="A20" s="1" t="s">
        <v>52</v>
      </c>
      <c r="B20" s="7" t="s">
        <v>14</v>
      </c>
      <c r="C20" s="3">
        <v>135</v>
      </c>
      <c r="D20" s="4">
        <v>43</v>
      </c>
      <c r="E20" s="4">
        <v>43</v>
      </c>
      <c r="F20" s="4">
        <v>34</v>
      </c>
      <c r="G20" s="4">
        <v>40</v>
      </c>
      <c r="H20" s="4">
        <v>45.91</v>
      </c>
      <c r="I20" s="4">
        <v>26</v>
      </c>
      <c r="J20" s="4">
        <v>17</v>
      </c>
      <c r="K20" s="8"/>
      <c r="L20" s="5">
        <f>SUM(D20:K20)</f>
        <v>248.91</v>
      </c>
      <c r="M20" s="6">
        <f>C20*L20</f>
        <v>33602.85</v>
      </c>
    </row>
    <row r="21" spans="1:13" ht="15">
      <c r="A21" s="1" t="s">
        <v>9</v>
      </c>
      <c r="B21" s="7" t="s">
        <v>14</v>
      </c>
      <c r="C21" s="3">
        <v>15</v>
      </c>
      <c r="D21" s="4">
        <v>43</v>
      </c>
      <c r="E21" s="4">
        <v>43</v>
      </c>
      <c r="F21" s="4">
        <v>34</v>
      </c>
      <c r="G21" s="4">
        <v>40</v>
      </c>
      <c r="H21" s="4">
        <v>45.91</v>
      </c>
      <c r="I21" s="8"/>
      <c r="J21" s="8"/>
      <c r="K21" s="8"/>
      <c r="L21" s="5">
        <f t="shared" si="0"/>
        <v>205.91</v>
      </c>
      <c r="M21" s="6">
        <f t="shared" si="1"/>
        <v>3088.65</v>
      </c>
    </row>
    <row r="22" spans="1:13" ht="15">
      <c r="A22" s="1" t="s">
        <v>39</v>
      </c>
      <c r="B22" s="7" t="s">
        <v>14</v>
      </c>
      <c r="C22" s="3">
        <v>90</v>
      </c>
      <c r="D22" s="4">
        <v>43</v>
      </c>
      <c r="E22" s="4">
        <v>43</v>
      </c>
      <c r="F22" s="4">
        <v>34</v>
      </c>
      <c r="G22" s="4">
        <v>40</v>
      </c>
      <c r="H22" s="4">
        <v>45.91</v>
      </c>
      <c r="I22" s="8"/>
      <c r="J22" s="8"/>
      <c r="K22" s="8"/>
      <c r="L22" s="5">
        <f t="shared" si="0"/>
        <v>205.91</v>
      </c>
      <c r="M22" s="6">
        <f t="shared" si="1"/>
        <v>18531.9</v>
      </c>
    </row>
    <row r="23" spans="1:13" ht="15">
      <c r="A23" s="35" t="s">
        <v>56</v>
      </c>
      <c r="B23" s="7" t="s">
        <v>14</v>
      </c>
      <c r="C23" s="3">
        <v>15</v>
      </c>
      <c r="D23" s="4">
        <v>43</v>
      </c>
      <c r="E23" s="4">
        <v>43</v>
      </c>
      <c r="F23" s="4">
        <v>34</v>
      </c>
      <c r="G23" s="4">
        <v>40</v>
      </c>
      <c r="H23" s="4">
        <v>45.91</v>
      </c>
      <c r="I23" s="8"/>
      <c r="J23" s="8"/>
      <c r="K23" s="8"/>
      <c r="L23" s="5">
        <f t="shared" si="0"/>
        <v>205.91</v>
      </c>
      <c r="M23" s="6">
        <f t="shared" si="1"/>
        <v>3088.65</v>
      </c>
    </row>
    <row r="24" spans="1:13" ht="77.25">
      <c r="A24" s="64" t="s">
        <v>67</v>
      </c>
      <c r="B24" s="57" t="s">
        <v>14</v>
      </c>
      <c r="C24" s="3">
        <v>85</v>
      </c>
      <c r="D24" s="4">
        <v>43</v>
      </c>
      <c r="E24" s="4">
        <v>43</v>
      </c>
      <c r="F24" s="4">
        <v>34</v>
      </c>
      <c r="G24" s="4">
        <v>40</v>
      </c>
      <c r="H24" s="4">
        <v>45.91</v>
      </c>
      <c r="I24" s="8"/>
      <c r="J24" s="8"/>
      <c r="K24" s="8"/>
      <c r="L24" s="5">
        <f t="shared" si="0"/>
        <v>205.91</v>
      </c>
      <c r="M24" s="6">
        <f t="shared" si="1"/>
        <v>17502.35</v>
      </c>
    </row>
    <row r="25" spans="1:13" ht="15.75" thickBot="1">
      <c r="A25" s="41"/>
      <c r="B25" s="83" t="s">
        <v>15</v>
      </c>
      <c r="C25" s="83"/>
      <c r="D25" s="83"/>
      <c r="E25" s="83"/>
      <c r="F25" s="83"/>
      <c r="G25" s="83"/>
      <c r="H25" s="83"/>
      <c r="I25" s="83"/>
      <c r="J25" s="83"/>
      <c r="K25" s="83"/>
      <c r="L25" s="84"/>
      <c r="M25" s="18">
        <f>SUM(M18:M24)</f>
        <v>85770.79999999999</v>
      </c>
    </row>
    <row r="26" spans="1:13" ht="15.75" thickBo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2"/>
    </row>
    <row r="27" spans="1:13" ht="15">
      <c r="A27" s="45" t="s">
        <v>26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7"/>
    </row>
    <row r="28" spans="1:13" ht="26.25">
      <c r="A28" s="64" t="s">
        <v>55</v>
      </c>
      <c r="B28" s="57" t="s">
        <v>20</v>
      </c>
      <c r="C28" s="3">
        <v>1125</v>
      </c>
      <c r="D28" s="4">
        <v>2</v>
      </c>
      <c r="E28" s="4">
        <v>1</v>
      </c>
      <c r="F28" s="4">
        <v>1</v>
      </c>
      <c r="G28" s="4">
        <v>1</v>
      </c>
      <c r="H28" s="4"/>
      <c r="I28" s="4"/>
      <c r="J28" s="4"/>
      <c r="K28" s="8"/>
      <c r="L28" s="5">
        <f>SUM(D28:K28)</f>
        <v>5</v>
      </c>
      <c r="M28" s="6">
        <f>C28*L28</f>
        <v>5625</v>
      </c>
    </row>
    <row r="29" spans="1:13" ht="26.25">
      <c r="A29" s="64" t="s">
        <v>53</v>
      </c>
      <c r="B29" s="57" t="s">
        <v>20</v>
      </c>
      <c r="C29" s="3">
        <v>1060</v>
      </c>
      <c r="D29" s="4"/>
      <c r="E29" s="4"/>
      <c r="F29" s="4"/>
      <c r="G29" s="4"/>
      <c r="H29" s="4">
        <v>1</v>
      </c>
      <c r="I29" s="4"/>
      <c r="J29" s="4"/>
      <c r="K29" s="8"/>
      <c r="L29" s="5">
        <f>SUM(D29:K29)</f>
        <v>1</v>
      </c>
      <c r="M29" s="6">
        <f>C29*L29</f>
        <v>1060</v>
      </c>
    </row>
    <row r="30" spans="1:13" ht="15">
      <c r="A30" s="1" t="s">
        <v>54</v>
      </c>
      <c r="B30" s="7" t="s">
        <v>20</v>
      </c>
      <c r="C30" s="3">
        <v>210</v>
      </c>
      <c r="D30" s="4">
        <v>1</v>
      </c>
      <c r="E30" s="4">
        <v>1</v>
      </c>
      <c r="F30" s="4">
        <v>1</v>
      </c>
      <c r="G30" s="4">
        <v>1</v>
      </c>
      <c r="H30" s="4"/>
      <c r="I30" s="4"/>
      <c r="J30" s="4"/>
      <c r="K30" s="8"/>
      <c r="L30" s="5">
        <f>SUM(D30:K30)</f>
        <v>4</v>
      </c>
      <c r="M30" s="6">
        <f>C30*L30</f>
        <v>840</v>
      </c>
    </row>
    <row r="31" spans="1:13" ht="15.75" thickBot="1">
      <c r="A31" s="41"/>
      <c r="B31" s="83" t="s">
        <v>15</v>
      </c>
      <c r="C31" s="83"/>
      <c r="D31" s="83"/>
      <c r="E31" s="83"/>
      <c r="F31" s="83"/>
      <c r="G31" s="83"/>
      <c r="H31" s="83"/>
      <c r="I31" s="83"/>
      <c r="J31" s="83"/>
      <c r="K31" s="83"/>
      <c r="L31" s="84"/>
      <c r="M31" s="18">
        <f>SUM(M28:M30)</f>
        <v>7525</v>
      </c>
    </row>
    <row r="32" spans="1:13" ht="15.75" thickBo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">
      <c r="A33" s="45" t="s">
        <v>18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1:13" s="36" customFormat="1" ht="15" customHeight="1">
      <c r="A34" s="1" t="s">
        <v>8</v>
      </c>
      <c r="B34" s="7" t="s">
        <v>14</v>
      </c>
      <c r="C34" s="3">
        <v>15</v>
      </c>
      <c r="D34" s="4">
        <v>18</v>
      </c>
      <c r="E34" s="4">
        <v>18</v>
      </c>
      <c r="F34" s="4">
        <v>11</v>
      </c>
      <c r="G34" s="4">
        <v>4</v>
      </c>
      <c r="H34" s="4">
        <v>15</v>
      </c>
      <c r="I34" s="4"/>
      <c r="J34" s="4"/>
      <c r="K34" s="8"/>
      <c r="L34" s="5">
        <f>SUM(D34:K34)</f>
        <v>66</v>
      </c>
      <c r="M34" s="6">
        <f>C34*L34</f>
        <v>990</v>
      </c>
    </row>
    <row r="35" spans="1:13" s="36" customFormat="1" ht="15">
      <c r="A35" s="1" t="s">
        <v>40</v>
      </c>
      <c r="B35" s="7" t="s">
        <v>14</v>
      </c>
      <c r="C35" s="3">
        <v>20</v>
      </c>
      <c r="D35" s="4">
        <v>18</v>
      </c>
      <c r="E35" s="4">
        <v>18</v>
      </c>
      <c r="F35" s="4">
        <v>11</v>
      </c>
      <c r="G35" s="4">
        <v>4</v>
      </c>
      <c r="H35" s="4">
        <v>15</v>
      </c>
      <c r="I35" s="4"/>
      <c r="J35" s="4"/>
      <c r="K35" s="8"/>
      <c r="L35" s="5">
        <f>SUM(D35:K35)</f>
        <v>66</v>
      </c>
      <c r="M35" s="6">
        <f>C35*L35</f>
        <v>1320</v>
      </c>
    </row>
    <row r="36" spans="1:13" s="36" customFormat="1" ht="15">
      <c r="A36" s="1" t="s">
        <v>73</v>
      </c>
      <c r="B36" s="7" t="s">
        <v>14</v>
      </c>
      <c r="C36" s="3">
        <v>120</v>
      </c>
      <c r="D36" s="4">
        <v>18</v>
      </c>
      <c r="E36" s="4">
        <v>18</v>
      </c>
      <c r="F36" s="4">
        <v>11</v>
      </c>
      <c r="G36" s="4">
        <v>4</v>
      </c>
      <c r="H36" s="4">
        <v>15</v>
      </c>
      <c r="I36" s="4"/>
      <c r="J36" s="4"/>
      <c r="K36" s="8"/>
      <c r="L36" s="5">
        <f>SUM(D36:K36)</f>
        <v>66</v>
      </c>
      <c r="M36" s="6">
        <f>C36*L36</f>
        <v>7920</v>
      </c>
    </row>
    <row r="37" spans="1:13" ht="15">
      <c r="A37" s="1" t="s">
        <v>31</v>
      </c>
      <c r="B37" s="7" t="s">
        <v>17</v>
      </c>
      <c r="C37" s="3">
        <v>40</v>
      </c>
      <c r="D37" s="4">
        <v>14.2</v>
      </c>
      <c r="E37" s="4">
        <v>14.2</v>
      </c>
      <c r="F37" s="4">
        <v>15.2</v>
      </c>
      <c r="G37" s="4">
        <v>13.8</v>
      </c>
      <c r="H37" s="4">
        <v>14.2</v>
      </c>
      <c r="I37" s="4"/>
      <c r="J37" s="8"/>
      <c r="K37" s="8"/>
      <c r="L37" s="5">
        <f>SUM(D37:K37)</f>
        <v>71.6</v>
      </c>
      <c r="M37" s="6">
        <f>C37*L37</f>
        <v>2864</v>
      </c>
    </row>
    <row r="38" spans="1:13" ht="15.75" thickBot="1">
      <c r="A38" s="41"/>
      <c r="B38" s="83" t="s">
        <v>15</v>
      </c>
      <c r="C38" s="83"/>
      <c r="D38" s="83"/>
      <c r="E38" s="83"/>
      <c r="F38" s="83"/>
      <c r="G38" s="83"/>
      <c r="H38" s="83"/>
      <c r="I38" s="83"/>
      <c r="J38" s="83"/>
      <c r="K38" s="83"/>
      <c r="L38" s="84"/>
      <c r="M38" s="18">
        <f>SUM(M34:M37)</f>
        <v>13094</v>
      </c>
    </row>
    <row r="39" spans="1:13" ht="15">
      <c r="A39" s="45" t="s">
        <v>27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7"/>
    </row>
    <row r="40" spans="1:13" ht="15">
      <c r="A40" s="48" t="s">
        <v>19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</row>
    <row r="41" spans="1:13" ht="15">
      <c r="A41" s="35" t="s">
        <v>10</v>
      </c>
      <c r="B41" s="7" t="s">
        <v>14</v>
      </c>
      <c r="C41" s="3">
        <v>15</v>
      </c>
      <c r="D41" s="8"/>
      <c r="E41" s="8"/>
      <c r="F41" s="8"/>
      <c r="G41" s="4"/>
      <c r="H41" s="4"/>
      <c r="I41" s="4">
        <v>26</v>
      </c>
      <c r="J41" s="4">
        <v>17</v>
      </c>
      <c r="K41" s="4"/>
      <c r="L41" s="5">
        <f>SUM(D41:K41)</f>
        <v>43</v>
      </c>
      <c r="M41" s="6">
        <f>C41*L41</f>
        <v>645</v>
      </c>
    </row>
    <row r="42" spans="1:13" ht="39">
      <c r="A42" s="66" t="s">
        <v>44</v>
      </c>
      <c r="B42" s="57" t="s">
        <v>14</v>
      </c>
      <c r="C42" s="3">
        <v>400</v>
      </c>
      <c r="D42" s="8"/>
      <c r="E42" s="8"/>
      <c r="F42" s="8"/>
      <c r="G42" s="8"/>
      <c r="H42" s="8"/>
      <c r="I42" s="4">
        <v>26</v>
      </c>
      <c r="J42" s="4">
        <v>17</v>
      </c>
      <c r="K42" s="4"/>
      <c r="L42" s="5">
        <f>SUM(D42:K42)</f>
        <v>43</v>
      </c>
      <c r="M42" s="6">
        <f>C42*L42</f>
        <v>17200</v>
      </c>
    </row>
    <row r="43" spans="1:13" ht="15">
      <c r="A43" s="98" t="s">
        <v>21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00"/>
    </row>
    <row r="44" spans="1:13" ht="15">
      <c r="A44" s="35" t="s">
        <v>10</v>
      </c>
      <c r="B44" s="7" t="s">
        <v>14</v>
      </c>
      <c r="C44" s="3">
        <v>15</v>
      </c>
      <c r="D44" s="8"/>
      <c r="E44" s="8"/>
      <c r="F44" s="8"/>
      <c r="G44" s="4"/>
      <c r="H44" s="4"/>
      <c r="I44" s="4">
        <v>5</v>
      </c>
      <c r="J44" s="4">
        <v>2.5</v>
      </c>
      <c r="K44" s="4"/>
      <c r="L44" s="5">
        <f>SUM(D44:K44)</f>
        <v>7.5</v>
      </c>
      <c r="M44" s="6">
        <f>C44*L44</f>
        <v>112.5</v>
      </c>
    </row>
    <row r="45" spans="1:13" ht="39">
      <c r="A45" s="66" t="s">
        <v>45</v>
      </c>
      <c r="B45" s="57" t="s">
        <v>14</v>
      </c>
      <c r="C45" s="3">
        <v>360</v>
      </c>
      <c r="D45" s="8"/>
      <c r="E45" s="8"/>
      <c r="F45" s="8"/>
      <c r="G45" s="4">
        <v>8.5</v>
      </c>
      <c r="H45" s="4"/>
      <c r="I45" s="4">
        <v>5</v>
      </c>
      <c r="J45" s="4">
        <v>2.5</v>
      </c>
      <c r="K45" s="4"/>
      <c r="L45" s="5">
        <f>SUM(D45:K45)</f>
        <v>16</v>
      </c>
      <c r="M45" s="6">
        <f>C45*L45</f>
        <v>5760</v>
      </c>
    </row>
    <row r="46" spans="1:13" ht="15.75" thickBot="1">
      <c r="A46" s="41"/>
      <c r="B46" s="83" t="s">
        <v>15</v>
      </c>
      <c r="C46" s="83"/>
      <c r="D46" s="83"/>
      <c r="E46" s="83"/>
      <c r="F46" s="83"/>
      <c r="G46" s="83"/>
      <c r="H46" s="83"/>
      <c r="I46" s="83"/>
      <c r="J46" s="83"/>
      <c r="K46" s="83"/>
      <c r="L46" s="84"/>
      <c r="M46" s="18">
        <f>SUM(M41:M42,M44:M45)</f>
        <v>23717.5</v>
      </c>
    </row>
    <row r="47" spans="1:13" ht="1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5">
      <c r="A48" s="42" t="s">
        <v>28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4"/>
    </row>
    <row r="49" spans="1:13" ht="15">
      <c r="A49" s="12" t="s">
        <v>43</v>
      </c>
      <c r="B49" s="10" t="s">
        <v>17</v>
      </c>
      <c r="C49" s="13">
        <v>150</v>
      </c>
      <c r="D49" s="4"/>
      <c r="E49" s="4"/>
      <c r="F49" s="4"/>
      <c r="G49" s="14">
        <v>2</v>
      </c>
      <c r="H49" s="14"/>
      <c r="I49" s="14">
        <v>6</v>
      </c>
      <c r="J49" s="11">
        <v>4</v>
      </c>
      <c r="K49" s="11"/>
      <c r="L49" s="5">
        <f aca="true" t="shared" si="2" ref="L49:L55">SUM(D49:K49)</f>
        <v>12</v>
      </c>
      <c r="M49" s="33">
        <f aca="true" t="shared" si="3" ref="M49:M55">C49*L49</f>
        <v>1800</v>
      </c>
    </row>
    <row r="50" spans="1:13" ht="15">
      <c r="A50" s="12" t="s">
        <v>22</v>
      </c>
      <c r="B50" s="10" t="s">
        <v>23</v>
      </c>
      <c r="C50" s="13">
        <v>640</v>
      </c>
      <c r="D50" s="4"/>
      <c r="E50" s="4"/>
      <c r="F50" s="4"/>
      <c r="G50" s="14">
        <v>1</v>
      </c>
      <c r="H50" s="14"/>
      <c r="I50" s="14">
        <v>3</v>
      </c>
      <c r="J50" s="11">
        <v>2</v>
      </c>
      <c r="K50" s="11"/>
      <c r="L50" s="5">
        <f>SUM(D50:K50)</f>
        <v>6</v>
      </c>
      <c r="M50" s="33">
        <f>C50*L50</f>
        <v>3840</v>
      </c>
    </row>
    <row r="51" spans="1:13" ht="15">
      <c r="A51" s="68" t="s">
        <v>24</v>
      </c>
      <c r="B51" s="59" t="s">
        <v>23</v>
      </c>
      <c r="C51" s="62">
        <v>430</v>
      </c>
      <c r="D51" s="4"/>
      <c r="E51" s="4"/>
      <c r="F51" s="4"/>
      <c r="G51" s="16">
        <v>1</v>
      </c>
      <c r="H51" s="16"/>
      <c r="I51" s="16">
        <v>3</v>
      </c>
      <c r="J51" s="11">
        <v>2</v>
      </c>
      <c r="K51" s="11"/>
      <c r="L51" s="5">
        <f t="shared" si="2"/>
        <v>6</v>
      </c>
      <c r="M51" s="33">
        <f t="shared" si="3"/>
        <v>2580</v>
      </c>
    </row>
    <row r="52" spans="1:13" ht="15">
      <c r="A52" s="15" t="s">
        <v>33</v>
      </c>
      <c r="B52" s="59" t="s">
        <v>23</v>
      </c>
      <c r="C52" s="62">
        <v>470</v>
      </c>
      <c r="D52" s="4"/>
      <c r="E52" s="4"/>
      <c r="F52" s="4"/>
      <c r="G52" s="16"/>
      <c r="H52" s="16"/>
      <c r="I52" s="16">
        <v>2</v>
      </c>
      <c r="J52" s="16">
        <v>2</v>
      </c>
      <c r="K52" s="11"/>
      <c r="L52" s="5">
        <f t="shared" si="2"/>
        <v>4</v>
      </c>
      <c r="M52" s="33">
        <f t="shared" si="3"/>
        <v>1880</v>
      </c>
    </row>
    <row r="53" spans="1:13" ht="15">
      <c r="A53" s="17" t="s">
        <v>25</v>
      </c>
      <c r="B53" s="10" t="s">
        <v>20</v>
      </c>
      <c r="C53" s="13">
        <v>210</v>
      </c>
      <c r="D53" s="4"/>
      <c r="E53" s="4"/>
      <c r="F53" s="4"/>
      <c r="G53" s="16"/>
      <c r="H53" s="16"/>
      <c r="I53" s="16">
        <v>2</v>
      </c>
      <c r="J53" s="11">
        <v>1</v>
      </c>
      <c r="K53" s="11"/>
      <c r="L53" s="5">
        <f t="shared" si="2"/>
        <v>3</v>
      </c>
      <c r="M53" s="33">
        <f t="shared" si="3"/>
        <v>630</v>
      </c>
    </row>
    <row r="54" spans="1:13" ht="15">
      <c r="A54" s="1" t="s">
        <v>46</v>
      </c>
      <c r="B54" s="10" t="s">
        <v>20</v>
      </c>
      <c r="C54" s="3">
        <v>850</v>
      </c>
      <c r="D54" s="4"/>
      <c r="E54" s="4"/>
      <c r="F54" s="4"/>
      <c r="G54" s="16"/>
      <c r="H54" s="16"/>
      <c r="I54" s="16"/>
      <c r="J54" s="14">
        <v>1</v>
      </c>
      <c r="K54" s="14"/>
      <c r="L54" s="5">
        <f t="shared" si="2"/>
        <v>1</v>
      </c>
      <c r="M54" s="33">
        <f t="shared" si="3"/>
        <v>850</v>
      </c>
    </row>
    <row r="55" spans="1:13" ht="15">
      <c r="A55" s="1" t="s">
        <v>47</v>
      </c>
      <c r="B55" s="10" t="s">
        <v>20</v>
      </c>
      <c r="C55" s="3">
        <v>1050</v>
      </c>
      <c r="D55" s="4"/>
      <c r="E55" s="4"/>
      <c r="F55" s="4"/>
      <c r="G55" s="16"/>
      <c r="H55" s="16"/>
      <c r="I55" s="16">
        <v>1</v>
      </c>
      <c r="J55" s="14"/>
      <c r="K55" s="14"/>
      <c r="L55" s="5">
        <f t="shared" si="2"/>
        <v>1</v>
      </c>
      <c r="M55" s="33">
        <f t="shared" si="3"/>
        <v>1050</v>
      </c>
    </row>
    <row r="56" spans="1:13" ht="15">
      <c r="A56" s="1" t="s">
        <v>48</v>
      </c>
      <c r="B56" s="10" t="s">
        <v>20</v>
      </c>
      <c r="C56" s="3">
        <v>640</v>
      </c>
      <c r="D56" s="4"/>
      <c r="E56" s="4"/>
      <c r="F56" s="4"/>
      <c r="G56" s="16"/>
      <c r="H56" s="16"/>
      <c r="I56" s="16">
        <v>1</v>
      </c>
      <c r="J56" s="14">
        <v>1</v>
      </c>
      <c r="K56" s="14"/>
      <c r="L56" s="5">
        <f>SUM(D56:K56)</f>
        <v>2</v>
      </c>
      <c r="M56" s="33">
        <f>C56*L56</f>
        <v>1280</v>
      </c>
    </row>
    <row r="57" spans="1:13" ht="15">
      <c r="A57" s="65" t="s">
        <v>42</v>
      </c>
      <c r="B57" s="57" t="s">
        <v>20</v>
      </c>
      <c r="C57" s="3">
        <v>320</v>
      </c>
      <c r="D57" s="4"/>
      <c r="E57" s="4"/>
      <c r="F57" s="4"/>
      <c r="G57" s="16"/>
      <c r="H57" s="16"/>
      <c r="I57" s="16">
        <v>1</v>
      </c>
      <c r="J57" s="14"/>
      <c r="K57" s="14"/>
      <c r="L57" s="5">
        <f>SUM(D57:K57)</f>
        <v>1</v>
      </c>
      <c r="M57" s="33">
        <f>C57*L57</f>
        <v>320</v>
      </c>
    </row>
    <row r="58" spans="1:13" ht="15.75" thickBot="1">
      <c r="A58" s="41"/>
      <c r="B58" s="83" t="s">
        <v>15</v>
      </c>
      <c r="C58" s="83"/>
      <c r="D58" s="83"/>
      <c r="E58" s="83"/>
      <c r="F58" s="83"/>
      <c r="G58" s="83"/>
      <c r="H58" s="83"/>
      <c r="I58" s="83"/>
      <c r="J58" s="83"/>
      <c r="K58" s="83"/>
      <c r="L58" s="84"/>
      <c r="M58" s="34">
        <f>SUM(M49:M57)</f>
        <v>14230</v>
      </c>
    </row>
    <row r="59" spans="1:13" ht="15.75" thickBo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5">
      <c r="A60" s="45" t="s">
        <v>29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7"/>
    </row>
    <row r="61" spans="1:13" ht="15">
      <c r="A61" s="35" t="s">
        <v>57</v>
      </c>
      <c r="B61" s="7" t="s">
        <v>20</v>
      </c>
      <c r="C61" s="3">
        <v>15</v>
      </c>
      <c r="D61" s="80">
        <v>5</v>
      </c>
      <c r="E61" s="81"/>
      <c r="F61" s="81"/>
      <c r="G61" s="81"/>
      <c r="H61" s="81"/>
      <c r="I61" s="81"/>
      <c r="J61" s="82"/>
      <c r="K61" s="4"/>
      <c r="L61" s="5">
        <f aca="true" t="shared" si="4" ref="L61:L68">SUM(D61:K61)</f>
        <v>5</v>
      </c>
      <c r="M61" s="6">
        <f aca="true" t="shared" si="5" ref="M61:M68">C61*L61</f>
        <v>75</v>
      </c>
    </row>
    <row r="62" spans="1:13" ht="15">
      <c r="A62" s="35" t="s">
        <v>58</v>
      </c>
      <c r="B62" s="7" t="s">
        <v>20</v>
      </c>
      <c r="C62" s="3">
        <v>150</v>
      </c>
      <c r="D62" s="4">
        <v>4</v>
      </c>
      <c r="E62" s="4">
        <v>4</v>
      </c>
      <c r="F62" s="4">
        <v>4</v>
      </c>
      <c r="G62" s="4">
        <v>4</v>
      </c>
      <c r="H62" s="4">
        <v>4</v>
      </c>
      <c r="I62" s="4">
        <v>4</v>
      </c>
      <c r="J62" s="4"/>
      <c r="K62" s="4"/>
      <c r="L62" s="5">
        <f t="shared" si="4"/>
        <v>24</v>
      </c>
      <c r="M62" s="6">
        <f t="shared" si="5"/>
        <v>3600</v>
      </c>
    </row>
    <row r="63" spans="1:13" ht="15">
      <c r="A63" s="35" t="s">
        <v>59</v>
      </c>
      <c r="B63" s="7" t="s">
        <v>17</v>
      </c>
      <c r="C63" s="3">
        <v>150</v>
      </c>
      <c r="D63" s="80">
        <v>30</v>
      </c>
      <c r="E63" s="81"/>
      <c r="F63" s="81"/>
      <c r="G63" s="81"/>
      <c r="H63" s="81"/>
      <c r="I63" s="81"/>
      <c r="J63" s="82"/>
      <c r="K63" s="4"/>
      <c r="L63" s="5">
        <f t="shared" si="4"/>
        <v>30</v>
      </c>
      <c r="M63" s="6">
        <f t="shared" si="5"/>
        <v>4500</v>
      </c>
    </row>
    <row r="64" spans="1:13" ht="26.25">
      <c r="A64" s="66" t="s">
        <v>60</v>
      </c>
      <c r="B64" s="57" t="s">
        <v>20</v>
      </c>
      <c r="C64" s="3">
        <v>45</v>
      </c>
      <c r="D64" s="4">
        <v>4</v>
      </c>
      <c r="E64" s="4">
        <v>4</v>
      </c>
      <c r="F64" s="4">
        <v>4</v>
      </c>
      <c r="G64" s="4">
        <v>4</v>
      </c>
      <c r="H64" s="4">
        <v>4</v>
      </c>
      <c r="I64" s="4">
        <v>4</v>
      </c>
      <c r="J64" s="4"/>
      <c r="K64" s="4"/>
      <c r="L64" s="5">
        <f t="shared" si="4"/>
        <v>24</v>
      </c>
      <c r="M64" s="6">
        <f t="shared" si="5"/>
        <v>1080</v>
      </c>
    </row>
    <row r="65" spans="1:13" ht="15">
      <c r="A65" s="67" t="s">
        <v>61</v>
      </c>
      <c r="B65" s="57" t="s">
        <v>17</v>
      </c>
      <c r="C65" s="3">
        <v>32</v>
      </c>
      <c r="D65" s="80">
        <v>150</v>
      </c>
      <c r="E65" s="81"/>
      <c r="F65" s="81"/>
      <c r="G65" s="81"/>
      <c r="H65" s="81"/>
      <c r="I65" s="81"/>
      <c r="J65" s="82"/>
      <c r="K65" s="4"/>
      <c r="L65" s="5">
        <f t="shared" si="4"/>
        <v>150</v>
      </c>
      <c r="M65" s="6">
        <f t="shared" si="5"/>
        <v>4800</v>
      </c>
    </row>
    <row r="66" spans="1:13" ht="15">
      <c r="A66" s="35" t="s">
        <v>62</v>
      </c>
      <c r="B66" s="57" t="s">
        <v>20</v>
      </c>
      <c r="C66" s="3">
        <v>65</v>
      </c>
      <c r="D66" s="4">
        <v>4</v>
      </c>
      <c r="E66" s="4">
        <v>4</v>
      </c>
      <c r="F66" s="4">
        <v>4</v>
      </c>
      <c r="G66" s="4">
        <v>4</v>
      </c>
      <c r="H66" s="4">
        <v>4</v>
      </c>
      <c r="I66" s="4">
        <v>4</v>
      </c>
      <c r="J66" s="4"/>
      <c r="K66" s="4"/>
      <c r="L66" s="5">
        <f t="shared" si="4"/>
        <v>24</v>
      </c>
      <c r="M66" s="6">
        <f t="shared" si="5"/>
        <v>1560</v>
      </c>
    </row>
    <row r="67" spans="1:13" ht="15">
      <c r="A67" s="35" t="s">
        <v>63</v>
      </c>
      <c r="B67" s="57" t="s">
        <v>20</v>
      </c>
      <c r="C67" s="3">
        <v>630</v>
      </c>
      <c r="D67" s="4"/>
      <c r="E67" s="4"/>
      <c r="F67" s="4"/>
      <c r="G67" s="4"/>
      <c r="H67" s="4"/>
      <c r="I67" s="4">
        <v>1</v>
      </c>
      <c r="J67" s="4">
        <v>1</v>
      </c>
      <c r="K67" s="4"/>
      <c r="L67" s="5">
        <f t="shared" si="4"/>
        <v>2</v>
      </c>
      <c r="M67" s="6">
        <f t="shared" si="5"/>
        <v>1260</v>
      </c>
    </row>
    <row r="68" spans="1:13" ht="15">
      <c r="A68" s="65" t="s">
        <v>64</v>
      </c>
      <c r="B68" s="7" t="s">
        <v>20</v>
      </c>
      <c r="C68" s="3">
        <v>250</v>
      </c>
      <c r="D68" s="4"/>
      <c r="E68" s="4"/>
      <c r="F68" s="4"/>
      <c r="G68" s="4"/>
      <c r="H68" s="4"/>
      <c r="I68" s="4">
        <v>1</v>
      </c>
      <c r="J68" s="4">
        <v>1</v>
      </c>
      <c r="K68" s="4"/>
      <c r="L68" s="5">
        <f t="shared" si="4"/>
        <v>2</v>
      </c>
      <c r="M68" s="6">
        <f t="shared" si="5"/>
        <v>500</v>
      </c>
    </row>
    <row r="69" spans="1:13" ht="15.75" thickBot="1">
      <c r="A69" s="41"/>
      <c r="B69" s="83" t="s">
        <v>15</v>
      </c>
      <c r="C69" s="83"/>
      <c r="D69" s="83"/>
      <c r="E69" s="83"/>
      <c r="F69" s="83"/>
      <c r="G69" s="83"/>
      <c r="H69" s="83"/>
      <c r="I69" s="83"/>
      <c r="J69" s="83"/>
      <c r="K69" s="83"/>
      <c r="L69" s="84"/>
      <c r="M69" s="18">
        <f>SUM(M61:M68)</f>
        <v>17375</v>
      </c>
    </row>
    <row r="70" spans="1:13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5">
      <c r="A71" s="42" t="s">
        <v>41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4"/>
    </row>
    <row r="72" spans="1:13" ht="15">
      <c r="A72" s="1" t="s">
        <v>32</v>
      </c>
      <c r="B72" s="59" t="s">
        <v>36</v>
      </c>
      <c r="C72" s="58">
        <v>30</v>
      </c>
      <c r="D72" s="76">
        <v>50</v>
      </c>
      <c r="E72" s="77"/>
      <c r="F72" s="77"/>
      <c r="G72" s="77"/>
      <c r="H72" s="77"/>
      <c r="I72" s="77"/>
      <c r="J72" s="77"/>
      <c r="K72" s="78"/>
      <c r="L72" s="5">
        <f>SUM(D72:K72)</f>
        <v>50</v>
      </c>
      <c r="M72" s="33">
        <f>C72*L72</f>
        <v>1500</v>
      </c>
    </row>
    <row r="73" spans="1:13" ht="38.25">
      <c r="A73" s="60" t="s">
        <v>34</v>
      </c>
      <c r="B73" s="57" t="s">
        <v>20</v>
      </c>
      <c r="C73" s="3">
        <v>1250</v>
      </c>
      <c r="D73" s="4"/>
      <c r="E73" s="4"/>
      <c r="F73" s="4"/>
      <c r="G73" s="4"/>
      <c r="H73" s="4"/>
      <c r="I73" s="4">
        <v>1</v>
      </c>
      <c r="J73" s="4">
        <v>1</v>
      </c>
      <c r="K73" s="4"/>
      <c r="L73" s="5">
        <f>SUM(D73:K73)</f>
        <v>2</v>
      </c>
      <c r="M73" s="33">
        <f>C73*L73</f>
        <v>2500</v>
      </c>
    </row>
    <row r="74" spans="1:13" ht="15">
      <c r="A74" s="61" t="s">
        <v>71</v>
      </c>
      <c r="B74" s="57" t="s">
        <v>20</v>
      </c>
      <c r="C74" s="3">
        <v>670</v>
      </c>
      <c r="D74" s="4"/>
      <c r="E74" s="4"/>
      <c r="F74" s="4"/>
      <c r="G74" s="4"/>
      <c r="H74" s="4"/>
      <c r="I74" s="4">
        <v>1</v>
      </c>
      <c r="J74" s="4">
        <v>1</v>
      </c>
      <c r="K74" s="4"/>
      <c r="L74" s="5">
        <f>SUM(D74:K74)</f>
        <v>2</v>
      </c>
      <c r="M74" s="33">
        <f>C74*L74</f>
        <v>1340</v>
      </c>
    </row>
    <row r="75" spans="1:13" ht="15">
      <c r="A75" s="61" t="s">
        <v>66</v>
      </c>
      <c r="B75" s="57" t="s">
        <v>20</v>
      </c>
      <c r="C75" s="3">
        <v>85</v>
      </c>
      <c r="D75" s="4">
        <v>2</v>
      </c>
      <c r="E75" s="4">
        <v>2</v>
      </c>
      <c r="F75" s="4">
        <v>2</v>
      </c>
      <c r="G75" s="4">
        <v>2</v>
      </c>
      <c r="H75" s="4"/>
      <c r="I75" s="4"/>
      <c r="J75" s="4"/>
      <c r="K75" s="4"/>
      <c r="L75" s="5">
        <f>SUM(D75:K75)</f>
        <v>8</v>
      </c>
      <c r="M75" s="33">
        <f>C75*L75</f>
        <v>680</v>
      </c>
    </row>
    <row r="76" spans="1:13" ht="15.75" thickBot="1">
      <c r="A76" s="41"/>
      <c r="B76" s="83" t="s">
        <v>15</v>
      </c>
      <c r="C76" s="83"/>
      <c r="D76" s="83"/>
      <c r="E76" s="83"/>
      <c r="F76" s="83"/>
      <c r="G76" s="83"/>
      <c r="H76" s="83"/>
      <c r="I76" s="83"/>
      <c r="J76" s="83"/>
      <c r="K76" s="83"/>
      <c r="L76" s="84"/>
      <c r="M76" s="34">
        <f>SUM(M72:M75)</f>
        <v>6020</v>
      </c>
    </row>
    <row r="77" spans="1:13" ht="15">
      <c r="A77" s="28"/>
      <c r="B77" s="27"/>
      <c r="C77" s="25"/>
      <c r="D77" s="29"/>
      <c r="E77" s="29"/>
      <c r="F77" s="29"/>
      <c r="G77" s="29"/>
      <c r="H77" s="29"/>
      <c r="I77" s="29"/>
      <c r="J77" s="29"/>
      <c r="K77" s="29"/>
      <c r="L77" s="30"/>
      <c r="M77" s="26"/>
    </row>
    <row r="78" spans="1:13" ht="15">
      <c r="A78" s="85" t="s">
        <v>30</v>
      </c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</row>
    <row r="79" spans="1:13" ht="15">
      <c r="A79" s="79" t="s">
        <v>13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26">
        <f>M15</f>
        <v>1850</v>
      </c>
    </row>
    <row r="80" spans="1:13" ht="15">
      <c r="A80" s="79" t="s">
        <v>16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26">
        <f>M25</f>
        <v>85770.79999999999</v>
      </c>
    </row>
    <row r="81" spans="1:13" ht="15">
      <c r="A81" s="79" t="s">
        <v>26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26">
        <f>M31</f>
        <v>7525</v>
      </c>
    </row>
    <row r="82" spans="1:13" ht="15">
      <c r="A82" s="79" t="s">
        <v>18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26">
        <f>M38</f>
        <v>13094</v>
      </c>
    </row>
    <row r="83" spans="1:13" ht="15">
      <c r="A83" s="79" t="s">
        <v>27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26">
        <f>M46</f>
        <v>23717.5</v>
      </c>
    </row>
    <row r="84" spans="1:13" ht="15">
      <c r="A84" s="79" t="s">
        <v>28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26">
        <f>M58</f>
        <v>14230</v>
      </c>
    </row>
    <row r="85" spans="1:13" ht="15">
      <c r="A85" s="79" t="s">
        <v>29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26">
        <f>M69</f>
        <v>17375</v>
      </c>
    </row>
    <row r="86" spans="1:13" ht="15">
      <c r="A86" s="79" t="s">
        <v>41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26">
        <f>M76</f>
        <v>6020</v>
      </c>
    </row>
    <row r="87" spans="1:13" ht="15">
      <c r="A87" s="75" t="s">
        <v>75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26">
        <f>SUM(M79:M86)</f>
        <v>169582.3</v>
      </c>
    </row>
    <row r="88" spans="1:13" ht="15">
      <c r="A88" s="28"/>
      <c r="B88" s="27"/>
      <c r="C88" s="25"/>
      <c r="D88" s="29"/>
      <c r="E88" s="29"/>
      <c r="F88" s="29"/>
      <c r="G88" s="29"/>
      <c r="H88" s="29"/>
      <c r="I88" s="29"/>
      <c r="J88" s="29"/>
      <c r="K88" s="29"/>
      <c r="L88" s="30"/>
      <c r="M88" s="26"/>
    </row>
  </sheetData>
  <sheetProtection/>
  <mergeCells count="31">
    <mergeCell ref="A85:L85"/>
    <mergeCell ref="A1:M1"/>
    <mergeCell ref="A2:M2"/>
    <mergeCell ref="A83:L83"/>
    <mergeCell ref="A43:M43"/>
    <mergeCell ref="M10:M11"/>
    <mergeCell ref="C10:C11"/>
    <mergeCell ref="D10:K10"/>
    <mergeCell ref="L10:L11"/>
    <mergeCell ref="A10:A11"/>
    <mergeCell ref="B31:L31"/>
    <mergeCell ref="B69:L69"/>
    <mergeCell ref="D63:J63"/>
    <mergeCell ref="B10:B11"/>
    <mergeCell ref="B38:L38"/>
    <mergeCell ref="B15:L15"/>
    <mergeCell ref="B25:L25"/>
    <mergeCell ref="B46:L46"/>
    <mergeCell ref="B58:L58"/>
    <mergeCell ref="B76:L76"/>
    <mergeCell ref="D61:J61"/>
    <mergeCell ref="A87:L87"/>
    <mergeCell ref="D72:K72"/>
    <mergeCell ref="A82:L82"/>
    <mergeCell ref="A81:L81"/>
    <mergeCell ref="A86:L86"/>
    <mergeCell ref="D65:J65"/>
    <mergeCell ref="A84:L84"/>
    <mergeCell ref="A78:M78"/>
    <mergeCell ref="A79:L79"/>
    <mergeCell ref="A80:L80"/>
  </mergeCells>
  <printOptions/>
  <pageMargins left="0.25" right="0.25" top="0.4479166666666667" bottom="0.75" header="0.3" footer="0.3"/>
  <pageSetup horizontalDpi="600" verticalDpi="600" orientation="landscape" paperSize="9" r:id="rId1"/>
  <ignoredErrors>
    <ignoredError sqref="L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2014-12-15T10:49:43Z</dcterms:modified>
  <cp:category/>
  <cp:version/>
  <cp:contentType/>
  <cp:contentStatus/>
</cp:coreProperties>
</file>